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4000" windowHeight="9735" tabRatio="590" activeTab="2"/>
  </bookViews>
  <sheets>
    <sheet name="Criterios generales" sheetId="2" r:id="rId1"/>
    <sheet name="Mapa de Procesos" sheetId="11" r:id="rId2"/>
    <sheet name="Matriz SAGRILAFT" sheetId="10" r:id="rId3"/>
    <sheet name="Integracion" sheetId="12" r:id="rId4"/>
  </sheets>
  <externalReferences>
    <externalReference r:id="rId5"/>
  </externalReferences>
  <definedNames>
    <definedName name="Aprobacion">'[1]Listas de validación '!$D$4:$D$5</definedName>
    <definedName name="_xlnm.Print_Area" localSheetId="0">'Criterios generales'!$B$1:$L$68</definedName>
    <definedName name="_xlnm.Print_Area" localSheetId="2">'Matriz SAGRILAFT'!#REF!</definedName>
    <definedName name="Status">'[1]Listas de validación '!$B$4:$B$6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10" l="1"/>
  <c r="M22" i="10"/>
  <c r="N22" i="10" s="1"/>
  <c r="M41" i="10" l="1"/>
  <c r="Q41" i="10" s="1"/>
  <c r="R41" i="10" s="1"/>
  <c r="M40" i="10"/>
  <c r="Q40" i="10" s="1"/>
  <c r="R40" i="10" s="1"/>
  <c r="M39" i="10"/>
  <c r="Q39" i="10" s="1"/>
  <c r="M38" i="10"/>
  <c r="Q38" i="10" s="1"/>
  <c r="R38" i="10" s="1"/>
  <c r="M37" i="10"/>
  <c r="Q37" i="10" s="1"/>
  <c r="R37" i="10" s="1"/>
  <c r="M36" i="10"/>
  <c r="N36" i="10" s="1"/>
  <c r="M35" i="10"/>
  <c r="Q35" i="10" s="1"/>
  <c r="R35" i="10" s="1"/>
  <c r="M34" i="10"/>
  <c r="Q34" i="10" s="1"/>
  <c r="R34" i="10" s="1"/>
  <c r="M33" i="10"/>
  <c r="Q33" i="10" s="1"/>
  <c r="R33" i="10" s="1"/>
  <c r="M32" i="10"/>
  <c r="Q32" i="10" s="1"/>
  <c r="R32" i="10" s="1"/>
  <c r="M31" i="10"/>
  <c r="Q31" i="10" s="1"/>
  <c r="R31" i="10" s="1"/>
  <c r="M30" i="10"/>
  <c r="Q30" i="10" s="1"/>
  <c r="R30" i="10" s="1"/>
  <c r="M29" i="10"/>
  <c r="Q29" i="10" s="1"/>
  <c r="R29" i="10" s="1"/>
  <c r="M28" i="10"/>
  <c r="Q28" i="10" s="1"/>
  <c r="R28" i="10" s="1"/>
  <c r="N27" i="10"/>
  <c r="M27" i="10"/>
  <c r="Q27" i="10" s="1"/>
  <c r="R27" i="10" s="1"/>
  <c r="M26" i="10"/>
  <c r="Q26" i="10" s="1"/>
  <c r="R26" i="10" s="1"/>
  <c r="M25" i="10"/>
  <c r="Q25" i="10" s="1"/>
  <c r="R25" i="10" s="1"/>
  <c r="M24" i="10"/>
  <c r="N24" i="10" s="1"/>
  <c r="M23" i="10"/>
  <c r="Q23" i="10" s="1"/>
  <c r="R23" i="10" s="1"/>
  <c r="Q22" i="10"/>
  <c r="R22" i="10" s="1"/>
  <c r="M21" i="10"/>
  <c r="Q21" i="10" s="1"/>
  <c r="R21" i="10" s="1"/>
  <c r="Q20" i="10"/>
  <c r="R20" i="10" s="1"/>
  <c r="M19" i="10"/>
  <c r="Q19" i="10" s="1"/>
  <c r="R19" i="10" s="1"/>
  <c r="M18" i="10"/>
  <c r="Q18" i="10" s="1"/>
  <c r="R18" i="10" s="1"/>
  <c r="M17" i="10"/>
  <c r="Q17" i="10" s="1"/>
  <c r="M16" i="10"/>
  <c r="Q16" i="10" s="1"/>
  <c r="R16" i="10" s="1"/>
  <c r="M15" i="10"/>
  <c r="N15" i="10" s="1"/>
  <c r="Q15" i="10" l="1"/>
  <c r="R15" i="10" s="1"/>
  <c r="Q24" i="10"/>
  <c r="R24" i="10" s="1"/>
  <c r="Q36" i="10"/>
  <c r="R36" i="10" s="1"/>
  <c r="N39" i="10"/>
  <c r="N18" i="10"/>
  <c r="N30" i="10"/>
  <c r="N21" i="10"/>
  <c r="N33" i="10"/>
  <c r="R17" i="10"/>
  <c r="F10" i="12"/>
  <c r="R39" i="10"/>
  <c r="N17" i="10"/>
  <c r="N20" i="10"/>
  <c r="N23" i="10"/>
  <c r="N26" i="10"/>
  <c r="N29" i="10"/>
  <c r="N32" i="10"/>
  <c r="N35" i="10"/>
  <c r="N38" i="10"/>
  <c r="N41" i="10"/>
  <c r="N16" i="10"/>
  <c r="N19" i="10"/>
  <c r="N25" i="10"/>
  <c r="N28" i="10"/>
  <c r="N31" i="10"/>
  <c r="N34" i="10"/>
  <c r="N37" i="10"/>
  <c r="N40" i="10"/>
  <c r="D7" i="11"/>
  <c r="F9" i="12" l="1"/>
  <c r="E9" i="12"/>
  <c r="E10" i="12"/>
</calcChain>
</file>

<file path=xl/sharedStrings.xml><?xml version="1.0" encoding="utf-8"?>
<sst xmlns="http://schemas.openxmlformats.org/spreadsheetml/2006/main" count="435" uniqueCount="312">
  <si>
    <t>Probabilidad</t>
  </si>
  <si>
    <t>Impacto</t>
  </si>
  <si>
    <t xml:space="preserve">Puntaje </t>
  </si>
  <si>
    <t>Estrategia</t>
  </si>
  <si>
    <t>Aceptar activamente</t>
  </si>
  <si>
    <t>20-25</t>
  </si>
  <si>
    <t>Evitar</t>
  </si>
  <si>
    <t># Riesgo</t>
  </si>
  <si>
    <t>R1</t>
  </si>
  <si>
    <t>Alto</t>
  </si>
  <si>
    <t>No efectivo</t>
  </si>
  <si>
    <t>R2</t>
  </si>
  <si>
    <t>Parcialmente efectivo</t>
  </si>
  <si>
    <t>R3</t>
  </si>
  <si>
    <t>R4</t>
  </si>
  <si>
    <t>Bajo</t>
  </si>
  <si>
    <t>R5</t>
  </si>
  <si>
    <t>Efectivo</t>
  </si>
  <si>
    <t xml:space="preserve">1. </t>
  </si>
  <si>
    <t>4.</t>
  </si>
  <si>
    <t xml:space="preserve">2. </t>
  </si>
  <si>
    <t xml:space="preserve">3. </t>
  </si>
  <si>
    <t>PROBABILIDAD</t>
  </si>
  <si>
    <t>IMPACTO</t>
  </si>
  <si>
    <t>ESCALA</t>
  </si>
  <si>
    <t>GRADO</t>
  </si>
  <si>
    <t>DESCRIPCIÓN</t>
  </si>
  <si>
    <t>Ocurrirá con alto nivel de certeza el próximo año</t>
  </si>
  <si>
    <t xml:space="preserve"> Bastante probable que ocurra el próximo año </t>
  </si>
  <si>
    <t xml:space="preserve">Es probable que ocurra el próximo año </t>
  </si>
  <si>
    <t>Poco probable que ocurra el próximo año</t>
  </si>
  <si>
    <t>Prácticamente imposible que ocurra  el próximo año</t>
  </si>
  <si>
    <t>Muy Bajo</t>
  </si>
  <si>
    <t>6.</t>
  </si>
  <si>
    <t>Aceptar</t>
  </si>
  <si>
    <t>Poco efectivo</t>
  </si>
  <si>
    <t>Muy efectivo</t>
  </si>
  <si>
    <t>Control</t>
  </si>
  <si>
    <t>Proceso/Área</t>
  </si>
  <si>
    <t>Catastrófico</t>
  </si>
  <si>
    <t>Moderado</t>
  </si>
  <si>
    <t>Acción de acuerdo al apetito de riesgo</t>
  </si>
  <si>
    <t>1-3</t>
  </si>
  <si>
    <t>4-19</t>
  </si>
  <si>
    <t>No se implementan controles para su mitigación en una primera etapa</t>
  </si>
  <si>
    <t>Riesgo Inherente</t>
  </si>
  <si>
    <t>5</t>
  </si>
  <si>
    <t>4</t>
  </si>
  <si>
    <t>3</t>
  </si>
  <si>
    <t>1</t>
  </si>
  <si>
    <t>Se afecta el proceso, sin embargo puede lograrse los objetivos.</t>
  </si>
  <si>
    <t>No se afectan los procesos, sin embargo puede afectar parcialmente el logro de objetivos.</t>
  </si>
  <si>
    <t>No se afectan los procesos.</t>
  </si>
  <si>
    <t>Se afecta considerablemente el proceso y puede conllevar a un logro parcial de objetivos.</t>
  </si>
  <si>
    <t>Se afecta permanentemente el proceso y conlleva a que no sea logrado el objetivo.</t>
  </si>
  <si>
    <t>Ha ocurrido más de una vez en el último año.</t>
  </si>
  <si>
    <t>Ha ocurrido una vez en el último año en la empresa.</t>
  </si>
  <si>
    <t>Ha ocurrido en los últimos 5 años en la empresa.</t>
  </si>
  <si>
    <t>Ha ocurrido en los últimos 10 años en la empresa o en la industria.</t>
  </si>
  <si>
    <t>Ha ocurrido en el sector hace más de 10 años.</t>
  </si>
  <si>
    <t>Muy Alta  
(&gt;75%)</t>
  </si>
  <si>
    <t>Alta
(51-75%)</t>
  </si>
  <si>
    <t>Media
(26-50%)</t>
  </si>
  <si>
    <t>Baja
(6-25%)</t>
  </si>
  <si>
    <t>Muy Baja
(0-5%)</t>
  </si>
  <si>
    <t>Escala</t>
  </si>
  <si>
    <t>5.</t>
  </si>
  <si>
    <t>No se llevan a cabo en la empresa los factores de riesgo que lo generan</t>
  </si>
  <si>
    <t>Se implementan controles para su mitigación</t>
  </si>
  <si>
    <t>Con la escala de valoración de la efectividad del control, se calcula la nueva probabilidad, calculando el Riesgo Residual.</t>
  </si>
  <si>
    <t>Fecha:</t>
  </si>
  <si>
    <t>Matriz Cuantitativa de Riesgo</t>
  </si>
  <si>
    <t>OPERATIVO</t>
  </si>
  <si>
    <t>FINANCIERO</t>
  </si>
  <si>
    <t>REPUTACIONAL</t>
  </si>
  <si>
    <t>LEGAL</t>
  </si>
  <si>
    <t>Se afecta la imagen de la organización en un mercado específico debido a que la compañía ha sido relacionanda con  LA/FT/FPADM</t>
  </si>
  <si>
    <t>Se afecta la imagen de la organización dificultando la relación con las contrapartes debido a que la compañía ha sido relacionanda con  LA/FT/FPADM</t>
  </si>
  <si>
    <t>Se afecta la imagen de la organización impidiendo realcionarse con las contrapartes debido a que la compañía ha sido relacionanda con  LA/FT/FPADM</t>
  </si>
  <si>
    <t>Se afecta la imagen de la organización con un sector o cliente  específico debido a que la compañía ha sido relacionanda con  LA/FT/FPADM</t>
  </si>
  <si>
    <t xml:space="preserve">Intervención de la organización por parte de la Superintendencia  por Incumplimientos legales y/o contractuales </t>
  </si>
  <si>
    <t xml:space="preserve">Sanciones económicas significativas por incumplimiento de las normas establecidas / operaciones / obligaciones contractuales </t>
  </si>
  <si>
    <t xml:space="preserve">Sanciones económicas menores por incumplimiento de las normas establecidas / operaciones / obligaciones contractuales </t>
  </si>
  <si>
    <t>No hay sanciones económicas por incumplimiento de normas establecidas pero se impone glosa por parte de Entes de Control.</t>
  </si>
  <si>
    <t>Riesgo LA/FT/FPADM</t>
  </si>
  <si>
    <t>Riesgo</t>
  </si>
  <si>
    <t>Descripción</t>
  </si>
  <si>
    <t xml:space="preserve">Es la posibilidad de pérdida que una Empresa puede sufrir, directa o indirectamente, por una acción o experiencia de una Contraparte. </t>
  </si>
  <si>
    <t>Riesgo Contagio</t>
  </si>
  <si>
    <t xml:space="preserve">Es la posibilidad de pérdida en que incurre una Empresa al ser sancionada u obligada a indemnizar daños como resultado del incumplimiento de normas o regulaciones y obligaciones contractuales. Surge también como consecuencia de fallas en los contratos y transacciones, derivadas de actuaciones malintencionadas, negligencia o actos involuntarios que afectan la formalización o ejecución de contratos o transacciones. </t>
  </si>
  <si>
    <t xml:space="preserve">Es la posibilidad de pérdida en que incurre una Empresa por desprestigio, mala imagen, publicidad negativa, cierta o no, respecto de la organización y sus prácticas de negocios, que cause pérdida de clientes, disminución de ingresos o procesos judiciales. </t>
  </si>
  <si>
    <t>Tipo</t>
  </si>
  <si>
    <t>Con la evaluación realizada se tiene como resultado el Riesgo Inherente y se procede a realizar la calificación de los controles existentes con la siguiente escala:</t>
  </si>
  <si>
    <t>De acuerdo con los resultados obtenidos en la claificación de riesgo residual se define la estrategia para mitigar los riesgos de la siguiente manera:</t>
  </si>
  <si>
    <t>La probabilidad se multiplica por el promedio de los impactos, el resultado se encontrará en una escala de 1 a 25 y permitirá ver a través de un mapa de calor la exposición de la compñaía a los riesgos evaluados:</t>
  </si>
  <si>
    <t>Es un control automático, enfocado directametne en prevenir el  riesgo observado, se cumple plenamente y se encuentra debidamente soportado para su verficación posterior</t>
  </si>
  <si>
    <t>No hay documentación soporte ni forma de validar el control.</t>
  </si>
  <si>
    <t>El control puede ser manual o automático, se cumple algunas veces, es un control general y se encuentra documentado para su revisión posterior</t>
  </si>
  <si>
    <t>El control es manual, es un control general, el proceso indica que se cumple pero no es posible realizar una revisión posterior o la documentación es insuficiente</t>
  </si>
  <si>
    <t>El control puede ser manual o automático, es un control específico, se cumple en la mayoría de las veces y se encuentra documentado para su revisión posterior</t>
  </si>
  <si>
    <t>Riesgo Residual</t>
  </si>
  <si>
    <t>Acciones de Mejora</t>
  </si>
  <si>
    <t>Acción</t>
  </si>
  <si>
    <t>Responsable</t>
  </si>
  <si>
    <t>Documento soporte</t>
  </si>
  <si>
    <t>Posible Efectividad del Control</t>
  </si>
  <si>
    <t>Impacto Promedio</t>
  </si>
  <si>
    <t xml:space="preserve">Es la posibilidad de pérdida o daño que puede sufrir una Empresa por su propensión a ser utilizada directamente o a través de sus operaciones como instrumento para el Lavado de Activos y/o canalización de recursos hacia la realización de actividades terroristas o el Financiamiento de la Proliferación de Armas de Destrucción Masiva, o cuando se pretenda el ocultamiento de activos provenientes de dichas actividades. Las contingencias inherentes al LA/FT/FPADM se materializan a través de riesgos tales como el Riesgo de Contagio, Riesgo Legal, Riesgo Operativo, Riesgo Reputacional y los demás a los que se expone la Empresa, con el consecuente efecto económico negativo que ello puede representar para su estabilidad financiera, cuando es utilizada para tales actividades.  </t>
  </si>
  <si>
    <t>Factor de Riesgo (Causa)</t>
  </si>
  <si>
    <t>Riesgo (Efecto)</t>
  </si>
  <si>
    <t>Responsabilidad penal de los funcionarios de la organización</t>
  </si>
  <si>
    <t>Fecha de implementación</t>
  </si>
  <si>
    <t>Descripción del Control (actual)</t>
  </si>
  <si>
    <t>Consecuencia</t>
  </si>
  <si>
    <t>Prisión de 10 a 30 años
Multa de 1.000 a 50.000 SMLV</t>
  </si>
  <si>
    <t>200 SMMLV</t>
  </si>
  <si>
    <t>Según la organización</t>
  </si>
  <si>
    <t>Una vez identificados los riesgos, se realiza el proceso de valoración de los riesgos, teniendo en cuenta los criterios de probabilidad de ocurrencia e impactos de acuerdo con la siguiente tabla:</t>
  </si>
  <si>
    <t>No se afecta la impagen de la organización</t>
  </si>
  <si>
    <t>Riesgo Inherente Ponderado</t>
  </si>
  <si>
    <t>Riesgo Residual Ponderado</t>
  </si>
  <si>
    <t>MATRIZ DE RIESGOS INTEGRADA</t>
  </si>
  <si>
    <t>Es la posibilidad de ser utilizado en actividades de LA/FT/FPDADM o corrupción por deficiencias, fallas o inadecuaciones, en el recurso humano, los procesos, la tecnología, la infraestructura o por la ocurrencia de acontecimientos externos. Esta definición incluye el Riesgo Legal y el Riesgo Reputacional, asociados a tales factores</t>
  </si>
  <si>
    <t>VERSIÓN: 1</t>
  </si>
  <si>
    <t>MATRIZ DE RIESGOS DEL SISTEMA DE AUTOCONTROL Y GESTIÓN DEL RIESGO INTEGRAL LA/FT/FPADM</t>
  </si>
  <si>
    <t>Descripción del proceso (hacer)</t>
  </si>
  <si>
    <t>Criterios generales para la identificación, prevención, control y gestión del riesgo LA/FT/FPADM</t>
  </si>
  <si>
    <t>Riesgo Legal*</t>
  </si>
  <si>
    <t>Riesgo Operativo*</t>
  </si>
  <si>
    <t>Riesgo Reputacional*</t>
  </si>
  <si>
    <t>* Mide el impacto</t>
  </si>
  <si>
    <t>FECHA: 2022</t>
  </si>
  <si>
    <t>VERSIÓN: 2</t>
  </si>
  <si>
    <t>Gestión financiera</t>
  </si>
  <si>
    <t>Gestion de Recursos en Efectivo</t>
  </si>
  <si>
    <t xml:space="preserve"> Legalización con soportes que no cumplen con las especificaciones.</t>
  </si>
  <si>
    <t>Transporte</t>
  </si>
  <si>
    <t>Gestión de Recursos en Efectivo</t>
  </si>
  <si>
    <t>Por operar en zonas de Alto riesgo, los transportistas pueden ser sometidos a extorsiones por parte de grupos al margen de la ley.</t>
  </si>
  <si>
    <t>Legalización con soportes que no cumplen con las especificaciones.</t>
  </si>
  <si>
    <t>Gestión de compras y equipos</t>
  </si>
  <si>
    <t>Gestión de proveedores</t>
  </si>
  <si>
    <t>Vinculación de proveedores asociados a practicas  de LA/FT/FPADM</t>
  </si>
  <si>
    <t>Pagos a terceros</t>
  </si>
  <si>
    <t xml:space="preserve">Realizar pagos a personas naturales o jurídicas vinculadas a practicas de lavado de activos, financiación del terrorismo o cualquier otra actividad ilegal. </t>
  </si>
  <si>
    <t>Gestión del talento humano</t>
  </si>
  <si>
    <t>Contratación del personal</t>
  </si>
  <si>
    <t xml:space="preserve">Contratación de colaboradores involucrados con el lavado de activos, financiación del terrorismo y cualquier otra actividad ilícita. </t>
  </si>
  <si>
    <t>Gestión comercial</t>
  </si>
  <si>
    <t>Conocimiento del Cliente</t>
  </si>
  <si>
    <t>Probabilidad de entrega y/o perdida de productos por parte de transportadores Directos para beneficio personal, de terceros (incluyendo grupos al margen de la ley).</t>
  </si>
  <si>
    <t>Probabilidad de entrega y/o perdida de productos por parte de transportadores contratistas para beneficio personal, de terceros (incluyendo grupos al margen de la ley).</t>
  </si>
  <si>
    <t>Control de Activos Móviles</t>
  </si>
  <si>
    <t>Gestión de Proveedores</t>
  </si>
  <si>
    <t>Conocimiento del Proveedor</t>
  </si>
  <si>
    <t>Manejo de Inventarios</t>
  </si>
  <si>
    <t>Inventarios</t>
  </si>
  <si>
    <t xml:space="preserve">Informalidad en el manejo de los sistemas de información y monitoreo de las entradas y salidas de producto de la bodega, así como su vigilancia permanente. </t>
  </si>
  <si>
    <t>Selección de personal</t>
  </si>
  <si>
    <t>Dificultad en la consecución del perfil especializado de Oficial de Cumplimiento</t>
  </si>
  <si>
    <t>Gestión del Oficial de Cumplimiento</t>
  </si>
  <si>
    <t xml:space="preserve">Asignación de recursos humanos, de tiempo o técnicos suficientes para realizar las capacitaciones. </t>
  </si>
  <si>
    <t>No determinación de planes de mejoramiento con actividades y tiempos limite de implementación; o que estas actividades no sean ejecutables por falta de recursos  humanos, de tiempo o técnicos suficientes para el cierre de brechas.</t>
  </si>
  <si>
    <t xml:space="preserve">Diseño del Programa </t>
  </si>
  <si>
    <t>Desconocimiento del proceso de reporte en el SIREL.</t>
  </si>
  <si>
    <t>Probabilidad de realizar un inadecuado archivo de los soportes documentales y demás información relativa a la gestión y prevención del Riesgo LA/FT/FPADM.</t>
  </si>
  <si>
    <t>Ausencia o desconocimiento o falta de pericia para la realización del los reportes a la UIAF (ROS, AROS, Reportes de Efectivo)</t>
  </si>
  <si>
    <t>Desconocimiento de los cambios normativos en materia LA/FT/FPADM o cambio en los procesos de la compañía, o las estrategias de desarrollo de negocio, que impactan en la desactualización de los riesgos.</t>
  </si>
  <si>
    <t>Contar con las herramientas adecuadas, o información suficiente que permita realizar un proceso de debida diligencia, y debida diligencia intensificada de acuerdo a la segmentación y el apetito de riesgo.</t>
  </si>
  <si>
    <t>Gestión Legal</t>
  </si>
  <si>
    <t>Atención a requerimientos legales y contractuales</t>
  </si>
  <si>
    <t>Respuestas de requerimientos a órganos de control fuera de los términos.</t>
  </si>
  <si>
    <t>Diseñar un procedimiento de denuncias a las autoridades competente en caso de  extorsiones por parte de grupos al margen de la ley.</t>
  </si>
  <si>
    <t>Diseñar un procedimiento de denuncias a las autoridades competente en caso de extorsiones por parte de grupos al margen de la ley.</t>
  </si>
  <si>
    <t>Diseñar un procedimiento que establezca las actividades para la debida diligencia de Proveedores.</t>
  </si>
  <si>
    <t>Diseñar un procedimiento para realizar Pago a proveedores de productos o servicios a través de transferencias bancarias, que incluye el proceso de debida diligencia.</t>
  </si>
  <si>
    <t>Aseguramiento de debida diligencia y Clausulas contractuales</t>
  </si>
  <si>
    <t>Diseñar un procedimiento de denuncias a las autoridades competente en caso de vacunas o extorsiones por parte de grupos al margen de la ley.</t>
  </si>
  <si>
    <t xml:space="preserve">Control físico del material transportado </t>
  </si>
  <si>
    <t>Aseguramiento de debida diligencia intensificada y Clausulas contractuales</t>
  </si>
  <si>
    <t>Control de inventarios y seguridad física</t>
  </si>
  <si>
    <t>Aseguramiento de capacidades, competencia y experiencia del talento humano y las exigidas por la Superintendencia.</t>
  </si>
  <si>
    <t>Atender requerimientos de los entes de control de acuerdo a los procedimientos de los entes de control.</t>
  </si>
  <si>
    <t>x</t>
  </si>
  <si>
    <t>Probabilidad del desvío de recursos de Caja - Manejo de Efectivo de HOSPITAL , con destino al pago de extorsiones realizadas por Grupos al Margen de la Ley.</t>
  </si>
  <si>
    <t xml:space="preserve">Probabilidad que HOSPITAL  sea relacionado con actividades ilícitas al elegir a proveedores con practicas de lavado de activos, financiación del terrorismo o cualquier otra actividad ilegal. </t>
  </si>
  <si>
    <t xml:space="preserve">Probabilidad que HOSPITAL  sea relacionado con actividades ilícitas al realizar pagos a terceros vinculados a practicas de lavado de activos, financiación del terrorismo o cualquier otra actividad ilegal. </t>
  </si>
  <si>
    <t>La zonas de  directa de productos de HOSPITAL  es de Alto riesgo, los transportistas pueden ser sometidos a extorsiones por parte de grupos al margen de la ley.</t>
  </si>
  <si>
    <t>La zonas de distribución tercerizada de productos de HOSPITAL  es de Alto riesgo, los transportistas pueden ser sometidos a extorsiones por parte de grupos al margen de la ley.</t>
  </si>
  <si>
    <t>Por operar en zonas de Alto riesgo, los trabajadores de HOSPITAL   pueden ser convencidos por grupos al margen de la ley, de realizar operaciones ilegales, a través de los activos y operaciones de HOSPITAL .</t>
  </si>
  <si>
    <t>Con el fin de disminuir riesgos operacionales en el transporte de productos a zonas de alto riesgo, HOSPITAL  puede tercerizar el servicio de transporte.</t>
  </si>
  <si>
    <t>Probabilidad que los transportadores de productos de HOSPITAL  tercerizados, paguen extorsiones a grupos al margen de la ley, para viabilizar las operaciones de entrega de los productos de HOSPITAL .</t>
  </si>
  <si>
    <t>Probabilidad de almacenamiento de productos ilícitos en las bodegas de HOSPITAL , para beneficio personal de un colaborador, o beneficios de terceros como grupos al margen de la ley.</t>
  </si>
  <si>
    <t>Demanda de recursos presupuestales para la implementación del programa de prevención de lavado de activos y financiamiento del terrorismo de HOSPITAL .</t>
  </si>
  <si>
    <t>Cambios en la normativa aplicable en materia de prevención de lavado de activos y societaria, o cambios en los procesos misionales o de apoyo de HOSPITAL .</t>
  </si>
  <si>
    <t>Realizar de forma periódica análisis de las matrices de riesgos y controles de HOSPITAL , respecto de los cambios en los procesos o la normativa aplicable y/o por lo menos cada dos años.</t>
  </si>
  <si>
    <t>Probabilidad de Incumplimiento, o ejecución insuficiente de los procedimientos de monitoreo al comportamiento de los clientes, proveedores, PEPs ya vinculados dentro de la red de operación de HOSPITAL .</t>
  </si>
  <si>
    <t>Pérdidas superiores al 1% de la rentabilidad de HOSPITAL  o según la materialidad definida en las pollíticas contables</t>
  </si>
  <si>
    <t xml:space="preserve">Pérdidas que estén entre el 0,9 y 0,7 de la rentabilidad de HOSPITAL </t>
  </si>
  <si>
    <t xml:space="preserve">Pérdidas que estén entre el 0,6 y 0,5 de la rentabilidad de HOSPITAL </t>
  </si>
  <si>
    <t xml:space="preserve">Pérdidas que estén entre el 0,4 y 0,3 de la rentabilidad de HOSPITAL </t>
  </si>
  <si>
    <t xml:space="preserve">Pérdidas que estén por debano del 0,3 de la rentabilidad de HOSPITAL </t>
  </si>
  <si>
    <t>MATRIZ DE RIESGOS DEL SISTEMA DE LA  GESTIÓN DEL RIESGO INTEGRAL LA/FT/FPADM</t>
  </si>
  <si>
    <t>MAPA DE PROCESOS HOSPITAL</t>
  </si>
  <si>
    <t>A partir de la definición del mapa de procesos organizacionales, se identifican los factores de riesgo y riesgos asociados a LA/FT/FPADM a los que está expuesta HUMEOZ  según la tipología descrita en  la circular extterna 009 de 2016 y la circular externa 20211700000005-5 de 2021</t>
  </si>
  <si>
    <t>Probabilidad de subregistro de recursos de la caja en el manejo de efectivo en urgencias del  HOSPITAL , para beneficio de algún empleados, o de terceros (como grupos al margen de la ley).</t>
  </si>
  <si>
    <t>Reviar el  procedimiento de manejo de efectivo, con el debido reporte a la UIAF, de acuerdo a las normas.</t>
  </si>
  <si>
    <t>Probabilidad de perdida de efectivo gestionado a través de los vehiculos oficiales, para beneficio de empleados, o de terceros (como grupos al margen de la ley).</t>
  </si>
  <si>
    <t>Docencia Universitaria</t>
  </si>
  <si>
    <t xml:space="preserve">Vinculación de estudiantes, involucrados con el lavado de activos, financiación del terrorismo y cualquier otra actividad ilícita. </t>
  </si>
  <si>
    <t xml:space="preserve">Probabilidad de vincular por medio de convenios con universidades a estudiantes involucrados con actividades relacionadas con el lavado de activos, financiación del terrorismo y cualquier otra actividad ilícita, afectando el desarrollo de las actividades del Hospital. </t>
  </si>
  <si>
    <t>Diseñar e implementar un procedimiento para hacer convenios con universidades  que cumplan con el sistema SARLAFT, que contenga los criterios de debida diligencia, o relizar la debida diligencia en el hospital previa aceptación de los estudiandtes</t>
  </si>
  <si>
    <t xml:space="preserve">Probabilidad que algún cliente  de servicios particulares del HOSPITAL , este involucrado con actividades de lavado de activos, financiamiento de terrorismo. </t>
  </si>
  <si>
    <t>Transporte y Movilizacion</t>
  </si>
  <si>
    <t xml:space="preserve">Probabilidad de hurto y/o uso indebido de los equpos del HOSPITAL  para el uso o transporte de productos ilegales (Por ej: armas, drogas, contrabando) , a través de mezcla de productos legales de HOSPITAL , o  trata de personas. </t>
  </si>
  <si>
    <t>Probabilidad de incumplimiento del perfil del Oficial de Cumplimiento expresado en la circular Extterna 09 de 2016  de la Superintendencia de Salud.</t>
  </si>
  <si>
    <t>Diseño del programa de  SARLAFT</t>
  </si>
  <si>
    <t>Probabilidad de Incumplimiento de las funciones del Oficial de Cumplimiento relacionadas circular externa 009 Y  005-5 de la Superintendencia de Salud, por falta de recursos técnicos u operativos.</t>
  </si>
  <si>
    <t>Nombramiento del Oficial de Cumplimiento de acuerdo al perfil establecido en la circular externa 09 de 2016 de la Superintendencia de Salud.</t>
  </si>
  <si>
    <t>Monitoreo del cumplimiento del programa SARLAFT</t>
  </si>
  <si>
    <t>Implementar todas las acciones de SARLAFT requiere un gran esfuerzo, que debe reflejarse en el reporte a Asamblea General de Accionistas con un estado de implementación alto.</t>
  </si>
  <si>
    <t xml:space="preserve">Probabilidad de realizar reporte anual a la Asamblea General de Accionistas (como máximo órgano de gobierno) de HOSPITAL , de la evaluación y análisis sobre la eficiencia y efectividad del programa SARLAFT de HOSPITAL , con la propuesta de acciones de mejoras respectivas, sin los requerimientos establecidos o no realizarlos. </t>
  </si>
  <si>
    <t>Reporte al Máximo Órgano de HOSPITAL , sobre el estado de implementación, nivel de madurez y brechas de mejoramiento del programa SARLAFT</t>
  </si>
  <si>
    <t>Diseño del sistema SARLAFT</t>
  </si>
  <si>
    <t>Probabilidad de incumplir con la frecuencia de actualización del manual SARLAFT de HOSPITAL , de acuerdo a las necesidades del proceso y/o por lo menos una vez cada dos (2) años.</t>
  </si>
  <si>
    <t>Establecer y actualizar  mínimo cada 2 años, el sistema SARLAFT acordes con los cambios normativa y las transformaciones del que hacer operacional del HOSPITAL .</t>
  </si>
  <si>
    <t>Implementación del sistema SARLAFT</t>
  </si>
  <si>
    <t>Probabilidad de desconocimiento del sistema de SARLAFT, por falta de conocimiento de los temas y/o  por ausencia de capacitación adecuadas.</t>
  </si>
  <si>
    <t>Realizar capacitación a la población objetivo de HOSPITAL  del programa SARLAFT, de acuerdo a lo planeado.</t>
  </si>
  <si>
    <t>Verificación del Cumplimiento del programa SARLAFT</t>
  </si>
  <si>
    <t>Probabilidad de que no se adopten las recomendaciones realizadas por las Auditoria Externas (Revisoría Fiscal o terceros Independientes) al proceso de SARLAFT.</t>
  </si>
  <si>
    <t>Realizar Auditorias Externas al programa de SARLAFT, que evidencien brechas de mejoramiento con roles, responsabilidades y tiempos de respuesta .</t>
  </si>
  <si>
    <t>Implementación del programa SARLAFT</t>
  </si>
  <si>
    <t>Contar con procedimientos y procesos de gestión documental (Información físico y digital) producto de la ejecución de controles del programa SARLAFT</t>
  </si>
  <si>
    <t>Realizar reporte ROS o AROS en el SIREL dentro de los diez (10) días calendario siguientes al vencimiento del respectivo trimestre (transcurrido un mes  sin que HOSPITAL  haya realizado un ROS)</t>
  </si>
  <si>
    <t>Monitoreo del programa SARLAFT</t>
  </si>
  <si>
    <t xml:space="preserve">Probabilidad de no tener actualizados los riesgos de SARLAFT de HOSPITAL  </t>
  </si>
  <si>
    <t xml:space="preserve">Realizar monitoreo de clientes proveedores, PEPs y/o terceros relacionados de acuerdo a la normativa  SARLAFTT (circular 5 -5 del  2021) </t>
  </si>
  <si>
    <t>Probabilidad de multas o sanciones por respuestas a requerimientos de los órganos de supervisión de acuerdo a la norma SARLAFT</t>
  </si>
  <si>
    <t>Realizar solicitud de Usuario y Contraseña a la UIAF, tanto del Oficial de Cumplimiento, como del Representante Legal.  Auto capacitacion pagina de la UIAF SECTOR SALUD</t>
  </si>
  <si>
    <t xml:space="preserve">Probabilidad de Incumplimiento, o ejecución insuficiente de acuerdo a la norma SARLAFT (circular 09 del 216 y circular 4-5  Y 5-5 del 2021) y los procedimientos de Debida Diligencia y Diligencia Intensificada, aplicables a HOSPITAL </t>
  </si>
  <si>
    <t>Probabilidad de realizar inadecuadamente la presentación de   Reportes de Operación Sospechosa-ROS, o en su ausencia el reporte AROS y los Reportes de Efectivo a la UIAF y/o cualquier otro reporte o informe exigido en el  C E 09 2016  4-5 Y 5-5 de 201.</t>
  </si>
  <si>
    <t>Capacitación de los oficiales de cumplimineto de sus funciones y los diferentes reportes internos, a la super salud y a la uiaf</t>
  </si>
  <si>
    <t>OFICIAL DE CUMPLIMIENTO PRINCIPAL Y OFICIAL DE CUMPLIMIENTO SUPLENTE</t>
  </si>
  <si>
    <t>CERTIFICADOS</t>
  </si>
  <si>
    <t>ANUAL</t>
  </si>
  <si>
    <t xml:space="preserve">Programa de capacitacion, asistencia, evaluacion </t>
  </si>
  <si>
    <t>Capacitación de dedida diligencia,  debida diligencia intensificada,  señales de alerta, segmentacion, pep, beneficiario final a los lidereres de proceso.</t>
  </si>
  <si>
    <t>Revisar proceso  y  manuales</t>
  </si>
  <si>
    <t>Jefe Financiero</t>
  </si>
  <si>
    <t>acta de revision</t>
  </si>
  <si>
    <t>Subgerente Administraivo</t>
  </si>
  <si>
    <t>Revisar convenio de transportes con el IDS  e implementar el procedimineto  de denuncias</t>
  </si>
  <si>
    <t>acta de revision  y procedimiento</t>
  </si>
  <si>
    <t>acta de revision y procedimiento</t>
  </si>
  <si>
    <t>Implementar los formatos de debida diligencia y los formularios de conocimiento de contapartes, capacitacion a lideres de procesos</t>
  </si>
  <si>
    <t>aprobacion de formatos y formularios, plan de capacitacion a lideres de proceso</t>
  </si>
  <si>
    <t>Revisar proceso de pago en tesoreria</t>
  </si>
  <si>
    <t>Almacen</t>
  </si>
  <si>
    <t>Recepcion de donaciones</t>
  </si>
  <si>
    <t>Recibir donaciones a entidades sin ánimo de lucro, sin la verificación del cumplimiento de los requisitos legales y  de la debida diligencia.</t>
  </si>
  <si>
    <t>Probabilidad de multas o sanciones por recepcion de donaciones sin el lleno de los requisitos legales.</t>
  </si>
  <si>
    <t>Diseñar un procedimiento para recepcion de donaciones en el Hospital</t>
  </si>
  <si>
    <t>Revisar procedimiento de recepcion de donaciones</t>
  </si>
  <si>
    <t xml:space="preserve">Diseñar e implementar un procedimiento de verificacion de los funcionarios publicosl, que contenga los criterios de debida diligencia </t>
  </si>
  <si>
    <t>Probabilidad de contratar colaboradores involucrados con actividades relacionadas con el lavado de activos, financiación del terrorismo y cualquier otra actividad ilícita, afectando el desarrollo de las actividades del Hospital</t>
  </si>
  <si>
    <t xml:space="preserve">Capacitar en el proceso de debida diligencia </t>
  </si>
  <si>
    <t>plan de capacitacion</t>
  </si>
  <si>
    <t>Revisar procedimiento de recepcion de estudiantes y soliciar a las insituciones educativas que implementen la debida diligencia o si docencia la hace en el hospital</t>
  </si>
  <si>
    <t>acta de revision de procedimiento y aciones tomadas</t>
  </si>
  <si>
    <t>Relacionamiento con usuarios que estén involucrados en actos ilegales.</t>
  </si>
  <si>
    <t>Revision de procedimiento de debia diligencia por parte de profesionales o empresas que relizan cirugias en el Hospital  y recieb en dinero fuera del mismo</t>
  </si>
  <si>
    <t>Revision  de procedimiento de salida y rutas de los vehiculos,  y el proceso de canal de denuncias</t>
  </si>
  <si>
    <t xml:space="preserve">acta de revision </t>
  </si>
  <si>
    <t>Revision  de procedimiento de salida y rutas de los vehiculos,  y el proceso de canal de denuncias y revision de contractual</t>
  </si>
  <si>
    <t>acta de revsion</t>
  </si>
  <si>
    <t xml:space="preserve">Revsion de procedimiento de traslado de equipos </t>
  </si>
  <si>
    <t xml:space="preserve">Revision de procedimiento de control de inventarios en almacen </t>
  </si>
  <si>
    <t>Inclusion de condiciones del oficial de cumplimeinto en el cargo de Subgerente Adminsitrativo para su nombramiento</t>
  </si>
  <si>
    <t>Revision del presupuesto asignado para desarrollo del sistema o establecer el procedimiento</t>
  </si>
  <si>
    <t>Cumplimiento del asesor de sarlaft contratado y revision de las funciones del apoyo del oficial de cumplimiento</t>
  </si>
  <si>
    <t>supervisor del contrato</t>
  </si>
  <si>
    <t>actas de ejecucion</t>
  </si>
  <si>
    <t>mensualmente</t>
  </si>
  <si>
    <t>actas de revision</t>
  </si>
  <si>
    <t>Revision periodica de las normas, en supersalud y en funcion publica</t>
  </si>
  <si>
    <t>Incluir el plan de capacitacion a talento humano</t>
  </si>
  <si>
    <t>envio del plan</t>
  </si>
  <si>
    <t>diciembre todos los años</t>
  </si>
  <si>
    <t>Revsion de informes de resultados de revisoria y plan de accion,</t>
  </si>
  <si>
    <t>comité de riesgos</t>
  </si>
  <si>
    <t>Probabilidad de no realizar certificación ante la Superintendencia de Saludd del cumplimiento de lo previsto en la normativa vigente.</t>
  </si>
  <si>
    <t>Elaboracion de plan de capacitacion del SIREL en la UIAF</t>
  </si>
  <si>
    <t>TALENTO HUMANO</t>
  </si>
  <si>
    <t>Procedimiento</t>
  </si>
  <si>
    <t>cada vez que cambie el oficial de cumplimiento</t>
  </si>
  <si>
    <t>Contar con información requerida para el conocimiento  de los clientes, estudiantes, donantes y  proveedores que permita realizar un proceso de debida diligencia, y debida diligencia intensificada de acuerdo a la segmentación y el apetito de riesgo.</t>
  </si>
  <si>
    <t xml:space="preserve">Diseñar procedimientos para la segmentación de clientes, estudiantes, donantes y proveedores y trabajadores de acuerdo a perfiles de riesgo.
Realizar adecuada segmentación de Clientes, estidiantes, donantes y proveedores y/o terceros relacionados de acuerdo a perfiles de riesgo.  Adquirir herramientas y/o bases de información para identificación de contraparte que verifiquen la identidad utilizando documentos, datos o información confiable de fuentes independientes y públicas.      </t>
  </si>
  <si>
    <t>Plan de capacitacion</t>
  </si>
  <si>
    <t>asistencias y evaluaciones</t>
  </si>
  <si>
    <t>Revisar el n procedimiento de gestión documental del Hospital, para establecer el prceso de archivo y salvaguardar la información del sistema SARLAFT</t>
  </si>
  <si>
    <t>Revisiond e procedimiento</t>
  </si>
  <si>
    <t>Capacitacion</t>
  </si>
  <si>
    <t>reportes mesulaes</t>
  </si>
  <si>
    <t>permanente</t>
  </si>
  <si>
    <t xml:space="preserve">Capacitacion </t>
  </si>
  <si>
    <t>acta de capacitacion</t>
  </si>
  <si>
    <t>CODIGO: PE-FO-011</t>
  </si>
  <si>
    <t>VERSION: 2</t>
  </si>
  <si>
    <t>PAGINA: 1 DE 1</t>
  </si>
  <si>
    <t>FECHA: FEB 2023</t>
  </si>
  <si>
    <t xml:space="preserve">DIRECCIONAMIENTO ESTRATEGICO Y GERENCIAL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</si>
</sst>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9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i/>
      <sz val="11"/>
      <color theme="0" tint="-0.499984740745262"/>
      <name val="Calibri"/>
      <family val="2"/>
    </font>
    <font>
      <sz val="8"/>
      <name val="Calibri"/>
      <family val="2"/>
      <scheme val="minor"/>
    </font>
    <font>
      <sz val="11"/>
      <color theme="1"/>
      <name val="Nunito Light"/>
    </font>
    <font>
      <b/>
      <sz val="18"/>
      <color theme="1"/>
      <name val="Nunito Light"/>
    </font>
    <font>
      <b/>
      <sz val="14"/>
      <color theme="1"/>
      <name val="Nunito Light"/>
    </font>
    <font>
      <sz val="11"/>
      <name val="Nunito Light"/>
    </font>
    <font>
      <b/>
      <sz val="11"/>
      <color theme="1"/>
      <name val="Nunito Light"/>
    </font>
    <font>
      <sz val="12"/>
      <color theme="1"/>
      <name val="Nunito Light"/>
    </font>
    <font>
      <sz val="12"/>
      <color theme="4"/>
      <name val="Nunito Light"/>
    </font>
    <font>
      <sz val="12"/>
      <color theme="0"/>
      <name val="Nunito Light"/>
    </font>
    <font>
      <sz val="10"/>
      <color theme="1"/>
      <name val="Nunito Light"/>
    </font>
    <font>
      <sz val="10"/>
      <name val="Nunito Light"/>
    </font>
    <font>
      <sz val="10"/>
      <color rgb="FF000000"/>
      <name val="Nunito Light"/>
    </font>
    <font>
      <b/>
      <sz val="9"/>
      <color theme="0"/>
      <name val="Nunito Light"/>
    </font>
    <font>
      <sz val="9"/>
      <color theme="0"/>
      <name val="Nunito Light"/>
    </font>
    <font>
      <sz val="9"/>
      <color theme="1"/>
      <name val="Nunito Light"/>
    </font>
    <font>
      <sz val="9"/>
      <color rgb="FF000000"/>
      <name val="Nunito Light"/>
    </font>
    <font>
      <sz val="9"/>
      <name val="Nunito Light"/>
    </font>
    <font>
      <sz val="16"/>
      <color theme="1"/>
      <name val="Nunito Light"/>
    </font>
    <font>
      <b/>
      <sz val="16"/>
      <color theme="1"/>
      <name val="Nunito Light"/>
    </font>
    <font>
      <b/>
      <sz val="16"/>
      <color theme="0"/>
      <name val="Nunito Light"/>
    </font>
    <font>
      <sz val="11"/>
      <color rgb="FF000000"/>
      <name val="Nunito Light"/>
    </font>
    <font>
      <sz val="12"/>
      <color rgb="FF000000"/>
      <name val="Nunito Light"/>
    </font>
    <font>
      <b/>
      <sz val="11"/>
      <color theme="0"/>
      <name val="Nunito Light"/>
    </font>
    <font>
      <sz val="12"/>
      <name val="Nunito Light"/>
    </font>
    <font>
      <b/>
      <sz val="12"/>
      <color theme="0"/>
      <name val="Nunito Light"/>
    </font>
    <font>
      <i/>
      <sz val="11"/>
      <color theme="0" tint="-0.499984740745262"/>
      <name val="Nunito Light"/>
    </font>
    <font>
      <sz val="10"/>
      <color theme="0"/>
      <name val="Nunito Light"/>
    </font>
    <font>
      <sz val="11"/>
      <name val="Calibri"/>
      <family val="2"/>
    </font>
    <font>
      <b/>
      <sz val="10"/>
      <color theme="1"/>
      <name val="Nunito Light"/>
    </font>
    <font>
      <b/>
      <sz val="18"/>
      <color rgb="FF000000"/>
      <name val="Nunito Light"/>
    </font>
    <font>
      <b/>
      <sz val="20"/>
      <color theme="1"/>
      <name val="Nunito Light"/>
    </font>
    <font>
      <b/>
      <sz val="14"/>
      <color rgb="FF000000"/>
      <name val="Nunito Light"/>
    </font>
    <font>
      <b/>
      <sz val="10"/>
      <color theme="0"/>
      <name val="Nunito Light"/>
    </font>
    <font>
      <i/>
      <sz val="10"/>
      <color theme="2" tint="-0.499984740745262"/>
      <name val="Nunito Light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48034"/>
        <bgColor indexed="64"/>
      </patternFill>
    </fill>
    <fill>
      <patternFill patternType="solid">
        <fgColor theme="1" tint="0.34998626667073579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41" fillId="0" borderId="0" applyFont="0" applyFill="0" applyBorder="0" applyAlignment="0" applyProtection="0"/>
  </cellStyleXfs>
  <cellXfs count="282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8" fillId="4" borderId="0" xfId="0" applyFont="1" applyFill="1" applyBorder="1" applyAlignment="1">
      <alignment vertical="top"/>
    </xf>
    <xf numFmtId="0" fontId="8" fillId="0" borderId="0" xfId="0" applyFont="1" applyBorder="1"/>
    <xf numFmtId="0" fontId="8" fillId="4" borderId="0" xfId="0" applyFont="1" applyFill="1" applyBorder="1"/>
    <xf numFmtId="0" fontId="8" fillId="0" borderId="0" xfId="0" applyFont="1"/>
    <xf numFmtId="0" fontId="8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/>
    <xf numFmtId="0" fontId="13" fillId="4" borderId="0" xfId="0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13" fillId="0" borderId="0" xfId="0" applyFont="1"/>
    <xf numFmtId="0" fontId="16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12" borderId="11" xfId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4" borderId="11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4" borderId="14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vertical="center" wrapText="1"/>
    </xf>
    <xf numFmtId="0" fontId="13" fillId="4" borderId="0" xfId="0" applyFont="1" applyFill="1" applyAlignment="1">
      <alignment vertical="center" wrapText="1"/>
    </xf>
    <xf numFmtId="0" fontId="13" fillId="0" borderId="0" xfId="0" applyFont="1" applyBorder="1"/>
    <xf numFmtId="0" fontId="19" fillId="10" borderId="12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/>
    <xf numFmtId="0" fontId="21" fillId="5" borderId="15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 readingOrder="1"/>
    </xf>
    <xf numFmtId="0" fontId="21" fillId="5" borderId="6" xfId="0" applyFont="1" applyFill="1" applyBorder="1" applyAlignment="1">
      <alignment horizontal="center" vertical="center"/>
    </xf>
    <xf numFmtId="49" fontId="22" fillId="4" borderId="6" xfId="0" applyNumberFormat="1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 readingOrder="1"/>
    </xf>
    <xf numFmtId="0" fontId="21" fillId="8" borderId="1" xfId="0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center" vertical="center" wrapText="1"/>
    </xf>
    <xf numFmtId="49" fontId="22" fillId="2" borderId="10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3" fillId="9" borderId="12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 readingOrder="1"/>
    </xf>
    <xf numFmtId="0" fontId="21" fillId="9" borderId="13" xfId="0" applyFont="1" applyFill="1" applyBorder="1" applyAlignment="1">
      <alignment horizontal="center" vertical="center"/>
    </xf>
    <xf numFmtId="49" fontId="22" fillId="4" borderId="13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4" fillId="0" borderId="0" xfId="0" applyFont="1" applyBorder="1"/>
    <xf numFmtId="0" fontId="25" fillId="0" borderId="0" xfId="0" applyFont="1" applyBorder="1" applyAlignment="1"/>
    <xf numFmtId="0" fontId="25" fillId="0" borderId="0" xfId="0" applyFont="1" applyAlignment="1"/>
    <xf numFmtId="0" fontId="24" fillId="0" borderId="0" xfId="0" applyFont="1"/>
    <xf numFmtId="0" fontId="8" fillId="7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27" fillId="4" borderId="0" xfId="0" applyFont="1" applyFill="1" applyBorder="1"/>
    <xf numFmtId="0" fontId="13" fillId="4" borderId="0" xfId="0" applyFont="1" applyFill="1" applyBorder="1"/>
    <xf numFmtId="0" fontId="29" fillId="10" borderId="7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4" borderId="0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vertical="top" wrapText="1"/>
    </xf>
    <xf numFmtId="0" fontId="30" fillId="0" borderId="0" xfId="0" applyFont="1" applyBorder="1"/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31" fillId="10" borderId="7" xfId="0" applyFont="1" applyFill="1" applyBorder="1" applyAlignment="1">
      <alignment horizontal="center" vertical="center"/>
    </xf>
    <xf numFmtId="0" fontId="31" fillId="10" borderId="8" xfId="0" applyFont="1" applyFill="1" applyBorder="1" applyAlignment="1">
      <alignment horizontal="center" vertical="center"/>
    </xf>
    <xf numFmtId="0" fontId="31" fillId="10" borderId="9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16" fontId="13" fillId="9" borderId="10" xfId="0" quotePrefix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9" fontId="13" fillId="3" borderId="12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5" fillId="11" borderId="9" xfId="0" applyFont="1" applyFill="1" applyBorder="1" applyAlignment="1">
      <alignment vertical="center"/>
    </xf>
    <xf numFmtId="0" fontId="19" fillId="10" borderId="35" xfId="0" applyFont="1" applyFill="1" applyBorder="1" applyAlignment="1">
      <alignment horizontal="center" vertical="center" wrapText="1"/>
    </xf>
    <xf numFmtId="0" fontId="21" fillId="5" borderId="36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3" fillId="9" borderId="3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 wrapText="1" readingOrder="1"/>
    </xf>
    <xf numFmtId="0" fontId="22" fillId="4" borderId="11" xfId="0" applyFont="1" applyFill="1" applyBorder="1" applyAlignment="1">
      <alignment horizontal="center" vertical="center" wrapText="1" readingOrder="1"/>
    </xf>
    <xf numFmtId="0" fontId="22" fillId="4" borderId="14" xfId="0" applyFont="1" applyFill="1" applyBorder="1" applyAlignment="1">
      <alignment horizontal="center" vertical="center" wrapText="1" readingOrder="1"/>
    </xf>
    <xf numFmtId="0" fontId="34" fillId="4" borderId="0" xfId="1" applyFont="1" applyFill="1"/>
    <xf numFmtId="0" fontId="5" fillId="0" borderId="0" xfId="1"/>
    <xf numFmtId="0" fontId="0" fillId="12" borderId="37" xfId="0" applyFill="1" applyBorder="1"/>
    <xf numFmtId="0" fontId="0" fillId="12" borderId="0" xfId="0" applyFill="1"/>
    <xf numFmtId="0" fontId="0" fillId="12" borderId="40" xfId="0" applyFill="1" applyBorder="1"/>
    <xf numFmtId="0" fontId="0" fillId="12" borderId="41" xfId="0" applyFill="1" applyBorder="1"/>
    <xf numFmtId="0" fontId="8" fillId="0" borderId="38" xfId="0" applyFont="1" applyBorder="1"/>
    <xf numFmtId="0" fontId="8" fillId="0" borderId="37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0" fontId="27" fillId="0" borderId="0" xfId="1" applyFont="1"/>
    <xf numFmtId="0" fontId="4" fillId="0" borderId="0" xfId="0" applyFont="1" applyAlignment="1">
      <alignment vertical="center"/>
    </xf>
    <xf numFmtId="0" fontId="0" fillId="12" borderId="0" xfId="0" applyFill="1" applyBorder="1"/>
    <xf numFmtId="0" fontId="0" fillId="12" borderId="39" xfId="0" applyFill="1" applyBorder="1"/>
    <xf numFmtId="0" fontId="35" fillId="12" borderId="0" xfId="0" applyFont="1" applyFill="1" applyBorder="1" applyAlignment="1">
      <alignment horizontal="center"/>
    </xf>
    <xf numFmtId="0" fontId="35" fillId="12" borderId="32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quotePrefix="1" applyFont="1" applyBorder="1" applyAlignment="1">
      <alignment vertical="center" wrapText="1"/>
    </xf>
    <xf numFmtId="0" fontId="17" fillId="0" borderId="1" xfId="0" quotePrefix="1" applyFont="1" applyBorder="1" applyAlignment="1">
      <alignment horizontal="left" vertical="center" wrapText="1"/>
    </xf>
    <xf numFmtId="0" fontId="33" fillId="14" borderId="1" xfId="0" applyFont="1" applyFill="1" applyBorder="1" applyAlignment="1">
      <alignment horizontal="center" vertical="center" wrapText="1"/>
    </xf>
    <xf numFmtId="0" fontId="39" fillId="14" borderId="1" xfId="0" applyFont="1" applyFill="1" applyBorder="1" applyAlignment="1">
      <alignment horizontal="center" vertical="center" textRotation="90" wrapText="1"/>
    </xf>
    <xf numFmtId="0" fontId="31" fillId="13" borderId="1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13" fillId="4" borderId="0" xfId="0" applyFont="1" applyFill="1" applyBorder="1" applyAlignment="1">
      <alignment horizontal="center" vertical="center"/>
    </xf>
    <xf numFmtId="49" fontId="22" fillId="4" borderId="16" xfId="0" applyNumberFormat="1" applyFont="1" applyFill="1" applyBorder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4" borderId="14" xfId="0" applyNumberFormat="1" applyFont="1" applyFill="1" applyBorder="1" applyAlignment="1">
      <alignment horizontal="center" vertical="center" wrapText="1"/>
    </xf>
    <xf numFmtId="14" fontId="5" fillId="0" borderId="0" xfId="1" applyNumberFormat="1"/>
    <xf numFmtId="0" fontId="42" fillId="4" borderId="0" xfId="0" applyFont="1" applyFill="1" applyBorder="1" applyAlignment="1">
      <alignment horizontal="left"/>
    </xf>
    <xf numFmtId="14" fontId="43" fillId="4" borderId="0" xfId="0" applyNumberFormat="1" applyFont="1" applyFill="1" applyBorder="1" applyAlignment="1">
      <alignment horizontal="left"/>
    </xf>
    <xf numFmtId="14" fontId="17" fillId="0" borderId="1" xfId="0" quotePrefix="1" applyNumberFormat="1" applyFont="1" applyBorder="1" applyAlignment="1">
      <alignment horizontal="left" vertical="center" wrapText="1"/>
    </xf>
    <xf numFmtId="0" fontId="44" fillId="0" borderId="45" xfId="0" applyFont="1" applyBorder="1" applyAlignment="1">
      <alignment horizontal="left" vertical="center" wrapText="1"/>
    </xf>
    <xf numFmtId="0" fontId="44" fillId="12" borderId="45" xfId="0" applyFont="1" applyFill="1" applyBorder="1" applyAlignment="1">
      <alignment horizontal="left" vertical="center" wrapText="1"/>
    </xf>
    <xf numFmtId="0" fontId="45" fillId="12" borderId="45" xfId="0" applyFont="1" applyFill="1" applyBorder="1" applyAlignment="1">
      <alignment horizontal="left" vertical="center" wrapText="1"/>
    </xf>
    <xf numFmtId="164" fontId="17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1" fillId="14" borderId="4" xfId="0" applyFont="1" applyFill="1" applyBorder="1" applyAlignment="1">
      <alignment horizontal="center" vertical="center" wrapText="1"/>
    </xf>
    <xf numFmtId="0" fontId="31" fillId="14" borderId="5" xfId="0" applyFont="1" applyFill="1" applyBorder="1" applyAlignment="1">
      <alignment horizontal="center" vertical="center" wrapText="1"/>
    </xf>
    <xf numFmtId="0" fontId="31" fillId="14" borderId="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2" xfId="0" applyFont="1" applyFill="1" applyBorder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textRotation="90" wrapText="1"/>
    </xf>
    <xf numFmtId="0" fontId="39" fillId="14" borderId="6" xfId="0" applyFont="1" applyFill="1" applyBorder="1" applyAlignment="1">
      <alignment horizontal="center" vertical="center" textRotation="90" wrapText="1"/>
    </xf>
    <xf numFmtId="0" fontId="39" fillId="14" borderId="3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31" xfId="0" applyFont="1" applyFill="1" applyBorder="1" applyAlignment="1">
      <alignment horizontal="center" vertical="center" wrapText="1"/>
    </xf>
    <xf numFmtId="0" fontId="39" fillId="14" borderId="33" xfId="0" applyFont="1" applyFill="1" applyBorder="1" applyAlignment="1">
      <alignment horizontal="center" vertical="center" wrapText="1"/>
    </xf>
    <xf numFmtId="9" fontId="39" fillId="14" borderId="3" xfId="0" applyNumberFormat="1" applyFont="1" applyFill="1" applyBorder="1" applyAlignment="1">
      <alignment horizontal="center" vertical="center" wrapText="1"/>
    </xf>
    <xf numFmtId="9" fontId="39" fillId="14" borderId="6" xfId="0" applyNumberFormat="1" applyFont="1" applyFill="1" applyBorder="1" applyAlignment="1">
      <alignment horizontal="center" vertical="center" wrapText="1"/>
    </xf>
    <xf numFmtId="0" fontId="12" fillId="4" borderId="0" xfId="0" applyFont="1" applyFill="1"/>
    <xf numFmtId="0" fontId="17" fillId="12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 wrapText="1"/>
    </xf>
    <xf numFmtId="0" fontId="17" fillId="12" borderId="1" xfId="0" quotePrefix="1" applyFont="1" applyFill="1" applyBorder="1" applyAlignment="1">
      <alignment horizontal="left" vertical="center" wrapText="1"/>
    </xf>
    <xf numFmtId="14" fontId="17" fillId="12" borderId="1" xfId="0" quotePrefix="1" applyNumberFormat="1" applyFont="1" applyFill="1" applyBorder="1" applyAlignment="1">
      <alignment horizontal="left" vertical="center" wrapText="1"/>
    </xf>
    <xf numFmtId="0" fontId="3" fillId="12" borderId="0" xfId="0" applyFont="1" applyFill="1"/>
    <xf numFmtId="0" fontId="17" fillId="12" borderId="1" xfId="0" quotePrefix="1" applyFont="1" applyFill="1" applyBorder="1" applyAlignment="1">
      <alignment vertical="center" wrapText="1"/>
    </xf>
    <xf numFmtId="0" fontId="17" fillId="12" borderId="1" xfId="0" applyFont="1" applyFill="1" applyBorder="1"/>
    <xf numFmtId="0" fontId="17" fillId="12" borderId="1" xfId="0" applyFont="1" applyFill="1" applyBorder="1" applyAlignment="1">
      <alignment vertical="center" wrapText="1"/>
    </xf>
    <xf numFmtId="0" fontId="17" fillId="12" borderId="1" xfId="0" applyFont="1" applyFill="1" applyBorder="1" applyAlignment="1">
      <alignment horizontal="left" vertical="center" wrapText="1"/>
    </xf>
    <xf numFmtId="0" fontId="4" fillId="12" borderId="0" xfId="0" applyFont="1" applyFill="1"/>
    <xf numFmtId="14" fontId="17" fillId="12" borderId="1" xfId="0" applyNumberFormat="1" applyFont="1" applyFill="1" applyBorder="1"/>
    <xf numFmtId="14" fontId="17" fillId="12" borderId="1" xfId="0" quotePrefix="1" applyNumberFormat="1" applyFont="1" applyFill="1" applyBorder="1" applyAlignment="1">
      <alignment vertical="center" wrapText="1"/>
    </xf>
    <xf numFmtId="14" fontId="17" fillId="12" borderId="1" xfId="0" applyNumberFormat="1" applyFont="1" applyFill="1" applyBorder="1" applyAlignment="1">
      <alignment vertical="center" wrapText="1"/>
    </xf>
    <xf numFmtId="14" fontId="17" fillId="12" borderId="1" xfId="0" applyNumberFormat="1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8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29" fillId="10" borderId="8" xfId="0" applyFont="1" applyFill="1" applyBorder="1" applyAlignment="1">
      <alignment horizontal="center" vertical="center" wrapText="1"/>
    </xf>
    <xf numFmtId="0" fontId="29" fillId="10" borderId="9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9" fillId="11" borderId="34" xfId="0" applyFont="1" applyFill="1" applyBorder="1" applyAlignment="1">
      <alignment horizontal="center" vertical="center" wrapText="1"/>
    </xf>
    <xf numFmtId="0" fontId="19" fillId="11" borderId="8" xfId="0" applyFont="1" applyFill="1" applyBorder="1" applyAlignment="1">
      <alignment horizontal="center" vertical="center" wrapText="1"/>
    </xf>
    <xf numFmtId="0" fontId="19" fillId="11" borderId="9" xfId="0" applyFont="1" applyFill="1" applyBorder="1" applyAlignment="1">
      <alignment horizontal="center" vertical="center" wrapText="1"/>
    </xf>
    <xf numFmtId="0" fontId="19" fillId="11" borderId="7" xfId="0" applyFont="1" applyFill="1" applyBorder="1" applyAlignment="1">
      <alignment horizontal="center" vertical="center"/>
    </xf>
    <xf numFmtId="0" fontId="20" fillId="10" borderId="8" xfId="0" applyFont="1" applyFill="1" applyBorder="1"/>
    <xf numFmtId="0" fontId="20" fillId="10" borderId="9" xfId="0" applyFont="1" applyFill="1" applyBorder="1"/>
    <xf numFmtId="0" fontId="16" fillId="0" borderId="1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left" vertical="top" wrapText="1"/>
    </xf>
    <xf numFmtId="0" fontId="26" fillId="10" borderId="20" xfId="0" applyFont="1" applyFill="1" applyBorder="1" applyAlignment="1">
      <alignment horizontal="center" vertical="center" textRotation="90"/>
    </xf>
    <xf numFmtId="0" fontId="26" fillId="10" borderId="21" xfId="0" applyFont="1" applyFill="1" applyBorder="1" applyAlignment="1">
      <alignment horizontal="center" vertical="center" textRotation="90"/>
    </xf>
    <xf numFmtId="0" fontId="26" fillId="10" borderId="22" xfId="0" applyFont="1" applyFill="1" applyBorder="1" applyAlignment="1">
      <alignment horizontal="center" vertical="center" textRotation="90"/>
    </xf>
    <xf numFmtId="0" fontId="26" fillId="10" borderId="17" xfId="0" applyFont="1" applyFill="1" applyBorder="1" applyAlignment="1">
      <alignment horizontal="center" vertical="center"/>
    </xf>
    <xf numFmtId="0" fontId="26" fillId="10" borderId="18" xfId="0" applyFont="1" applyFill="1" applyBorder="1" applyAlignment="1">
      <alignment horizontal="center" vertical="center"/>
    </xf>
    <xf numFmtId="0" fontId="26" fillId="10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28" fillId="4" borderId="0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49" fontId="27" fillId="2" borderId="1" xfId="0" applyNumberFormat="1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35" fillId="0" borderId="42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40" fillId="12" borderId="0" xfId="0" applyFont="1" applyFill="1" applyBorder="1" applyAlignment="1">
      <alignment horizontal="center" vertical="center" wrapText="1"/>
    </xf>
    <xf numFmtId="0" fontId="31" fillId="13" borderId="4" xfId="0" applyFont="1" applyFill="1" applyBorder="1" applyAlignment="1">
      <alignment horizontal="center" vertical="center" wrapText="1"/>
    </xf>
    <xf numFmtId="0" fontId="31" fillId="13" borderId="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35" fillId="12" borderId="32" xfId="0" applyFont="1" applyFill="1" applyBorder="1" applyAlignment="1">
      <alignment horizontal="center" vertical="center"/>
    </xf>
    <xf numFmtId="0" fontId="10" fillId="12" borderId="37" xfId="0" applyFont="1" applyFill="1" applyBorder="1" applyAlignment="1">
      <alignment horizontal="center" vertical="center" wrapText="1"/>
    </xf>
    <xf numFmtId="0" fontId="10" fillId="12" borderId="38" xfId="0" applyFont="1" applyFill="1" applyBorder="1" applyAlignment="1">
      <alignment horizontal="center" vertical="center" wrapText="1"/>
    </xf>
    <xf numFmtId="0" fontId="10" fillId="12" borderId="39" xfId="0" applyFont="1" applyFill="1" applyBorder="1" applyAlignment="1">
      <alignment horizontal="center" vertical="center" wrapText="1"/>
    </xf>
    <xf numFmtId="0" fontId="10" fillId="12" borderId="40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 wrapText="1"/>
    </xf>
    <xf numFmtId="0" fontId="10" fillId="12" borderId="41" xfId="0" applyFont="1" applyFill="1" applyBorder="1" applyAlignment="1">
      <alignment horizontal="center" vertical="center" wrapText="1"/>
    </xf>
    <xf numFmtId="0" fontId="10" fillId="12" borderId="42" xfId="0" applyFont="1" applyFill="1" applyBorder="1" applyAlignment="1">
      <alignment horizontal="center" vertical="center" wrapText="1"/>
    </xf>
    <xf numFmtId="0" fontId="10" fillId="12" borderId="43" xfId="0" applyFont="1" applyFill="1" applyBorder="1" applyAlignment="1">
      <alignment horizontal="center" vertical="center" wrapText="1"/>
    </xf>
    <xf numFmtId="0" fontId="10" fillId="12" borderId="44" xfId="0" applyFont="1" applyFill="1" applyBorder="1" applyAlignment="1">
      <alignment horizontal="center" vertical="center" wrapText="1"/>
    </xf>
    <xf numFmtId="0" fontId="31" fillId="13" borderId="1" xfId="0" applyFont="1" applyFill="1" applyBorder="1" applyAlignment="1">
      <alignment horizontal="center" vertical="center" wrapText="1"/>
    </xf>
    <xf numFmtId="0" fontId="38" fillId="12" borderId="0" xfId="0" applyFont="1" applyFill="1" applyAlignment="1">
      <alignment horizontal="center"/>
    </xf>
    <xf numFmtId="0" fontId="35" fillId="12" borderId="42" xfId="0" applyFont="1" applyFill="1" applyBorder="1" applyAlignment="1">
      <alignment horizontal="center"/>
    </xf>
    <xf numFmtId="0" fontId="35" fillId="12" borderId="44" xfId="0" applyFont="1" applyFill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20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48034"/>
      <color rgb="FFFF0000"/>
      <color rgb="FFFFC000"/>
      <color rgb="FF00B050"/>
      <color rgb="FF92D050"/>
      <color rgb="FFFF6600"/>
      <color rgb="FF66FF33"/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172811</xdr:colOff>
      <xdr:row>56</xdr:row>
      <xdr:rowOff>658585</xdr:rowOff>
    </xdr:from>
    <xdr:to>
      <xdr:col>7</xdr:col>
      <xdr:colOff>899112</xdr:colOff>
      <xdr:row>57</xdr:row>
      <xdr:rowOff>685000</xdr:rowOff>
    </xdr:to>
    <xdr:sp macro="" textlink="">
      <xdr:nvSpPr>
        <xdr:cNvPr id="4" name="Flecha: a la derecha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5430611" y="29081185"/>
          <a:ext cx="726301" cy="912240"/>
        </a:xfrm>
        <a:prstGeom prst="rightArrow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6</xdr:col>
      <xdr:colOff>390525</xdr:colOff>
      <xdr:row>28</xdr:row>
      <xdr:rowOff>104775</xdr:rowOff>
    </xdr:from>
    <xdr:ext cx="4279633" cy="273216"/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25378" y="24183415"/>
          <a:ext cx="4279633" cy="2732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100">
              <a:latin typeface="Nunito Light" panose="02000503030000020003" pitchFamily="2" charset="0"/>
            </a:rPr>
            <a:t>Tabla</a:t>
          </a:r>
          <a:r>
            <a:rPr lang="es-CO" sz="1100" baseline="0">
              <a:latin typeface="Nunito Light" panose="02000503030000020003" pitchFamily="2" charset="0"/>
            </a:rPr>
            <a:t> de Escala y Criterios de Probabilidad e Impacto de Riesgos</a:t>
          </a:r>
          <a:endParaRPr lang="es-CO" sz="1100">
            <a:latin typeface="Nunito Light" panose="02000503030000020003" pitchFamily="2" charset="0"/>
          </a:endParaRPr>
        </a:p>
      </xdr:txBody>
    </xdr:sp>
    <xdr:clientData/>
  </xdr:oneCellAnchor>
  <xdr:oneCellAnchor>
    <xdr:from>
      <xdr:col>5</xdr:col>
      <xdr:colOff>723900</xdr:colOff>
      <xdr:row>49</xdr:row>
      <xdr:rowOff>66675</xdr:rowOff>
    </xdr:from>
    <xdr:ext cx="3594254" cy="273216"/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20260" y="34454726"/>
          <a:ext cx="3594254" cy="2732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100">
              <a:latin typeface="Nunito Light" panose="02000503030000020003" pitchFamily="2" charset="0"/>
            </a:rPr>
            <a:t>Tabla</a:t>
          </a:r>
          <a:r>
            <a:rPr lang="es-CO" sz="1100" baseline="0">
              <a:latin typeface="Nunito Light" panose="02000503030000020003" pitchFamily="2" charset="0"/>
            </a:rPr>
            <a:t> de Escala y Criterios de efectividad de controles</a:t>
          </a:r>
          <a:endParaRPr lang="es-CO" sz="1100">
            <a:latin typeface="Nunito Light" panose="02000503030000020003" pitchFamily="2" charset="0"/>
          </a:endParaRPr>
        </a:p>
      </xdr:txBody>
    </xdr:sp>
    <xdr:clientData/>
  </xdr:oneCellAnchor>
  <xdr:oneCellAnchor>
    <xdr:from>
      <xdr:col>2</xdr:col>
      <xdr:colOff>477931</xdr:colOff>
      <xdr:row>61</xdr:row>
      <xdr:rowOff>38660</xdr:rowOff>
    </xdr:from>
    <xdr:ext cx="3835922" cy="273216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12894" y="40421859"/>
          <a:ext cx="3835922" cy="2732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100"/>
            <a:t>Matriz de valorización</a:t>
          </a:r>
          <a:r>
            <a:rPr lang="es-CO" sz="1100" baseline="0"/>
            <a:t> de la </a:t>
          </a:r>
          <a:r>
            <a:rPr lang="es-CO" sz="1100" baseline="0">
              <a:latin typeface="Nunito Light" panose="02000503030000020003" pitchFamily="2" charset="0"/>
            </a:rPr>
            <a:t>estrategia</a:t>
          </a:r>
          <a:r>
            <a:rPr lang="es-CO" sz="1100" baseline="0"/>
            <a:t> de mitigación de riesgos</a:t>
          </a:r>
          <a:endParaRPr lang="es-CO" sz="1100"/>
        </a:p>
      </xdr:txBody>
    </xdr:sp>
    <xdr:clientData/>
  </xdr:oneCellAnchor>
  <xdr:oneCellAnchor>
    <xdr:from>
      <xdr:col>8</xdr:col>
      <xdr:colOff>666750</xdr:colOff>
      <xdr:row>59</xdr:row>
      <xdr:rowOff>123825</xdr:rowOff>
    </xdr:from>
    <xdr:ext cx="3887603" cy="273216"/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006603" y="39582538"/>
          <a:ext cx="3887603" cy="2732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100">
              <a:latin typeface="Nunito Light" panose="02000503030000020003" pitchFamily="2" charset="0"/>
            </a:rPr>
            <a:t>Tabla</a:t>
          </a:r>
          <a:r>
            <a:rPr lang="es-CO" sz="1100" baseline="0">
              <a:latin typeface="Nunito Light" panose="02000503030000020003" pitchFamily="2" charset="0"/>
            </a:rPr>
            <a:t> de rangos y estrategias para la mitigación de riesgos</a:t>
          </a:r>
          <a:endParaRPr lang="es-CO" sz="1100">
            <a:latin typeface="Nunito Light" panose="02000503030000020003" pitchFamily="2" charset="0"/>
          </a:endParaRPr>
        </a:p>
      </xdr:txBody>
    </xdr:sp>
    <xdr:clientData/>
  </xdr:oneCellAnchor>
  <xdr:twoCellAnchor editAs="oneCell">
    <xdr:from>
      <xdr:col>1</xdr:col>
      <xdr:colOff>39686</xdr:colOff>
      <xdr:row>0</xdr:row>
      <xdr:rowOff>9923</xdr:rowOff>
    </xdr:from>
    <xdr:to>
      <xdr:col>2</xdr:col>
      <xdr:colOff>734219</xdr:colOff>
      <xdr:row>3</xdr:row>
      <xdr:rowOff>104475</xdr:rowOff>
    </xdr:to>
    <xdr:pic>
      <xdr:nvPicPr>
        <xdr:cNvPr id="8" name="Imagen 7" descr="Entidad Prestadora de Salud">
          <a:extLst>
            <a:ext uri="{FF2B5EF4-FFF2-40B4-BE49-F238E27FC236}">
              <a16:creationId xmlns="" xmlns:a16="http://schemas.microsoft.com/office/drawing/2014/main" id="{F0901F56-81B2-46C9-A804-53FF4124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233" y="9923"/>
          <a:ext cx="1974455" cy="967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7</xdr:row>
      <xdr:rowOff>38100</xdr:rowOff>
    </xdr:from>
    <xdr:to>
      <xdr:col>13</xdr:col>
      <xdr:colOff>628650</xdr:colOff>
      <xdr:row>47</xdr:row>
      <xdr:rowOff>38100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A4CAD2A0-467A-790D-2505-7779985D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81175"/>
          <a:ext cx="9896475" cy="76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78441</xdr:rowOff>
    </xdr:from>
    <xdr:to>
      <xdr:col>3</xdr:col>
      <xdr:colOff>1523999</xdr:colOff>
      <xdr:row>3</xdr:row>
      <xdr:rowOff>168088</xdr:rowOff>
    </xdr:to>
    <xdr:pic>
      <xdr:nvPicPr>
        <xdr:cNvPr id="8" name="Imagen 7" descr="Entidad Prestadora de Salud">
          <a:extLst>
            <a:ext uri="{FF2B5EF4-FFF2-40B4-BE49-F238E27FC236}">
              <a16:creationId xmlns="" xmlns:a16="http://schemas.microsoft.com/office/drawing/2014/main" id="{F0901F56-81B2-46C9-A804-53FF4124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78441"/>
          <a:ext cx="4134970" cy="862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2343150</xdr:colOff>
          <xdr:row>4</xdr:row>
          <xdr:rowOff>247650</xdr:rowOff>
        </xdr:from>
        <xdr:to>
          <xdr:col>17</xdr:col>
          <xdr:colOff>409575</xdr:colOff>
          <xdr:row>10</xdr:row>
          <xdr:rowOff>114300</xdr:rowOff>
        </xdr:to>
        <xdr:pic>
          <xdr:nvPicPr>
            <xdr:cNvPr id="11014" name="Imagen 5"/>
            <xdr:cNvPicPr>
              <a:picLocks noChangeAspect="1" noChangeArrowheads="1"/>
              <a:extLst>
                <a:ext uri="{84589F7E-364E-4C9E-8A38-B11213B215E9}">
                  <a14:cameraTool cellRange="#REF!" spid="_x0000_s11028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515975" y="1457325"/>
              <a:ext cx="2514600" cy="1066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</xdr:row>
          <xdr:rowOff>200025</xdr:rowOff>
        </xdr:from>
        <xdr:to>
          <xdr:col>14</xdr:col>
          <xdr:colOff>876300</xdr:colOff>
          <xdr:row>11</xdr:row>
          <xdr:rowOff>152400</xdr:rowOff>
        </xdr:to>
        <xdr:pic>
          <xdr:nvPicPr>
            <xdr:cNvPr id="11015" name="Imagen 1"/>
            <xdr:cNvPicPr>
              <a:picLocks noChangeAspect="1" noChangeArrowheads="1"/>
              <a:extLst>
                <a:ext uri="{84589F7E-364E-4C9E-8A38-B11213B215E9}">
                  <a14:cameraTool cellRange="#REF!" spid="_x0000_s11029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972425" y="1409700"/>
              <a:ext cx="4076700" cy="13144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923925</xdr:colOff>
      <xdr:row>3</xdr:row>
      <xdr:rowOff>28575</xdr:rowOff>
    </xdr:to>
    <xdr:pic>
      <xdr:nvPicPr>
        <xdr:cNvPr id="4" name="Imagen 7" descr="Entidad Prestadora de Salud">
          <a:extLst>
            <a:ext uri="{FF2B5EF4-FFF2-40B4-BE49-F238E27FC236}">
              <a16:creationId xmlns="" xmlns:a16="http://schemas.microsoft.com/office/drawing/2014/main" id="{F0901F56-81B2-46C9-A804-53FF4124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6859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se/AProyectos/ARCA/Pol&#237;ticas/ARCA%20Pol&#237;ticas_version%20final/Arca%20Continental_Politicas_Mapa%20de%20Proceso,%20Revisi&#243;n%20y%20Aprobaci&#243;n_2911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eo México "/>
      <sheetName val="Mapeo Argentina "/>
      <sheetName val="Mapeo Ecuador"/>
      <sheetName val="Mapeo Perú"/>
      <sheetName val="Listas de validación "/>
    </sheetNames>
    <sheetDataSet>
      <sheetData sheetId="0"/>
      <sheetData sheetId="1"/>
      <sheetData sheetId="2"/>
      <sheetData sheetId="3"/>
      <sheetData sheetId="4">
        <row r="4">
          <cell r="B4" t="str">
            <v xml:space="preserve">No Iniciada </v>
          </cell>
          <cell r="D4" t="str">
            <v xml:space="preserve">Sí </v>
          </cell>
        </row>
        <row r="5">
          <cell r="B5" t="str">
            <v>En Proceso</v>
          </cell>
          <cell r="D5" t="str">
            <v>No</v>
          </cell>
        </row>
        <row r="6">
          <cell r="B6" t="str">
            <v xml:space="preserve">Completada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O839"/>
  <sheetViews>
    <sheetView showGridLines="0" topLeftCell="A73" zoomScale="96" zoomScaleNormal="96" zoomScaleSheetLayoutView="50" workbookViewId="0">
      <selection activeCell="C6" sqref="C6"/>
    </sheetView>
  </sheetViews>
  <sheetFormatPr baseColWidth="10" defaultColWidth="14.42578125" defaultRowHeight="15" customHeight="1"/>
  <cols>
    <col min="1" max="1" width="8.42578125" style="10" customWidth="1"/>
    <col min="2" max="2" width="19.140625" style="95" customWidth="1"/>
    <col min="3" max="3" width="12" style="10" customWidth="1"/>
    <col min="4" max="4" width="16.140625" style="10" customWidth="1"/>
    <col min="5" max="5" width="11.85546875" style="10" customWidth="1"/>
    <col min="6" max="6" width="14" style="10" customWidth="1"/>
    <col min="7" max="7" width="12.42578125" style="10" customWidth="1"/>
    <col min="8" max="8" width="16.140625" style="10" customWidth="1"/>
    <col min="9" max="9" width="19.42578125" style="10" customWidth="1"/>
    <col min="10" max="10" width="32" style="10" customWidth="1"/>
    <col min="11" max="11" width="19.85546875" style="10" bestFit="1" customWidth="1"/>
    <col min="12" max="12" width="19.42578125" style="10" customWidth="1"/>
    <col min="13" max="13" width="24.7109375" style="10" customWidth="1"/>
    <col min="14" max="15" width="17.85546875" style="10" customWidth="1"/>
    <col min="16" max="27" width="12.42578125" style="10" customWidth="1"/>
    <col min="28" max="16384" width="14.42578125" style="10"/>
  </cols>
  <sheetData>
    <row r="1" spans="2:15" ht="15" customHeight="1">
      <c r="B1" s="113"/>
      <c r="C1" s="112"/>
      <c r="D1" s="222" t="s">
        <v>124</v>
      </c>
      <c r="E1" s="223"/>
      <c r="F1" s="223"/>
      <c r="G1" s="223"/>
      <c r="H1" s="223"/>
      <c r="I1" s="223"/>
      <c r="J1" s="223"/>
      <c r="K1" s="223"/>
      <c r="L1" s="224"/>
    </row>
    <row r="2" spans="2:15" ht="26.25" customHeight="1">
      <c r="B2" s="114"/>
      <c r="C2" s="8"/>
      <c r="D2" s="225"/>
      <c r="E2" s="226"/>
      <c r="F2" s="226"/>
      <c r="G2" s="226"/>
      <c r="H2" s="226"/>
      <c r="I2" s="226"/>
      <c r="J2" s="226"/>
      <c r="K2" s="226"/>
      <c r="L2" s="227"/>
    </row>
    <row r="3" spans="2:15" ht="27" customHeight="1" thickBot="1">
      <c r="B3" s="114"/>
      <c r="C3" s="8"/>
      <c r="D3" s="228"/>
      <c r="E3" s="229"/>
      <c r="F3" s="229"/>
      <c r="G3" s="229"/>
      <c r="H3" s="229"/>
      <c r="I3" s="229"/>
      <c r="J3" s="229"/>
      <c r="K3" s="229"/>
      <c r="L3" s="230"/>
    </row>
    <row r="4" spans="2:15" ht="15" customHeight="1" thickBot="1">
      <c r="B4" s="219"/>
      <c r="C4" s="220"/>
      <c r="D4" s="221" t="s">
        <v>131</v>
      </c>
      <c r="E4" s="221"/>
      <c r="F4" s="221"/>
      <c r="G4" s="221"/>
      <c r="H4" s="221"/>
      <c r="I4" s="221"/>
      <c r="J4" s="221"/>
      <c r="K4" s="221" t="s">
        <v>132</v>
      </c>
      <c r="L4" s="221"/>
    </row>
    <row r="5" spans="2:15" ht="15" customHeight="1">
      <c r="B5" s="147">
        <v>44686</v>
      </c>
    </row>
    <row r="6" spans="2:15" ht="31.5" customHeight="1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5" ht="51" customHeight="1">
      <c r="B7" s="185" t="s">
        <v>126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9"/>
    </row>
    <row r="8" spans="2:15">
      <c r="B8" s="7"/>
      <c r="C8" s="146"/>
      <c r="D8" s="9"/>
      <c r="E8" s="9"/>
      <c r="F8" s="9"/>
      <c r="G8" s="9"/>
      <c r="H8" s="9"/>
      <c r="I8" s="9"/>
      <c r="J8" s="9"/>
      <c r="K8" s="9"/>
      <c r="L8" s="9"/>
      <c r="M8" s="9"/>
    </row>
    <row r="9" spans="2:15" ht="14.25">
      <c r="B9" s="7"/>
      <c r="D9" s="9"/>
      <c r="E9" s="9"/>
      <c r="F9" s="9"/>
      <c r="G9" s="9"/>
      <c r="H9" s="9"/>
      <c r="I9" s="9"/>
      <c r="J9" s="9"/>
      <c r="K9" s="9"/>
      <c r="L9" s="9"/>
      <c r="M9" s="9"/>
    </row>
    <row r="10" spans="2:15">
      <c r="B10" s="7"/>
      <c r="C10" s="12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15" s="15" customFormat="1" ht="60.75" customHeight="1" thickBot="1">
      <c r="B11" s="132" t="s">
        <v>18</v>
      </c>
      <c r="C11" s="188" t="s">
        <v>204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3"/>
      <c r="N11" s="14"/>
      <c r="O11" s="14"/>
    </row>
    <row r="12" spans="2:15" s="15" customFormat="1" ht="44.25" customHeight="1" thickTop="1">
      <c r="B12" s="133"/>
      <c r="C12" s="186" t="s">
        <v>91</v>
      </c>
      <c r="D12" s="187"/>
      <c r="E12" s="187" t="s">
        <v>85</v>
      </c>
      <c r="F12" s="187"/>
      <c r="G12" s="187"/>
      <c r="H12" s="187"/>
      <c r="I12" s="187"/>
      <c r="J12" s="187"/>
      <c r="K12" s="96" t="s">
        <v>113</v>
      </c>
      <c r="L12" s="13"/>
      <c r="M12" s="14"/>
      <c r="N12" s="14"/>
    </row>
    <row r="13" spans="2:15" s="15" customFormat="1" ht="132" customHeight="1">
      <c r="B13" s="134"/>
      <c r="C13" s="16" t="s">
        <v>8</v>
      </c>
      <c r="D13" s="17" t="s">
        <v>84</v>
      </c>
      <c r="E13" s="192" t="s">
        <v>107</v>
      </c>
      <c r="F13" s="192"/>
      <c r="G13" s="192"/>
      <c r="H13" s="192"/>
      <c r="I13" s="192"/>
      <c r="J13" s="192"/>
      <c r="K13" s="18" t="s">
        <v>114</v>
      </c>
      <c r="L13" s="13"/>
      <c r="M13" s="14"/>
      <c r="N13" s="14"/>
    </row>
    <row r="14" spans="2:15" s="15" customFormat="1" ht="51" customHeight="1">
      <c r="B14" s="134"/>
      <c r="C14" s="16" t="s">
        <v>11</v>
      </c>
      <c r="D14" s="19" t="s">
        <v>88</v>
      </c>
      <c r="E14" s="192" t="s">
        <v>87</v>
      </c>
      <c r="F14" s="192"/>
      <c r="G14" s="192"/>
      <c r="H14" s="192"/>
      <c r="I14" s="192"/>
      <c r="J14" s="192"/>
      <c r="K14" s="18" t="s">
        <v>114</v>
      </c>
      <c r="L14" s="13"/>
      <c r="M14" s="14"/>
      <c r="N14" s="14"/>
    </row>
    <row r="15" spans="2:15" s="15" customFormat="1" ht="71.25" customHeight="1">
      <c r="B15" s="134"/>
      <c r="C15" s="16" t="s">
        <v>13</v>
      </c>
      <c r="D15" s="19" t="s">
        <v>127</v>
      </c>
      <c r="E15" s="192" t="s">
        <v>89</v>
      </c>
      <c r="F15" s="192"/>
      <c r="G15" s="192"/>
      <c r="H15" s="192"/>
      <c r="I15" s="192"/>
      <c r="J15" s="192"/>
      <c r="K15" s="20" t="s">
        <v>115</v>
      </c>
      <c r="L15" s="13"/>
      <c r="M15" s="14"/>
      <c r="N15" s="14"/>
    </row>
    <row r="16" spans="2:15" s="15" customFormat="1" ht="60" customHeight="1">
      <c r="B16" s="134"/>
      <c r="C16" s="16" t="s">
        <v>14</v>
      </c>
      <c r="D16" s="19" t="s">
        <v>128</v>
      </c>
      <c r="E16" s="192" t="s">
        <v>122</v>
      </c>
      <c r="F16" s="192"/>
      <c r="G16" s="192"/>
      <c r="H16" s="192"/>
      <c r="I16" s="192"/>
      <c r="J16" s="192"/>
      <c r="K16" s="21" t="s">
        <v>116</v>
      </c>
      <c r="L16" s="13"/>
      <c r="M16" s="14"/>
      <c r="N16" s="14"/>
    </row>
    <row r="17" spans="2:15" s="15" customFormat="1" ht="60" customHeight="1" thickBot="1">
      <c r="B17" s="134"/>
      <c r="C17" s="131" t="s">
        <v>16</v>
      </c>
      <c r="D17" s="22" t="s">
        <v>129</v>
      </c>
      <c r="E17" s="199" t="s">
        <v>90</v>
      </c>
      <c r="F17" s="199"/>
      <c r="G17" s="199"/>
      <c r="H17" s="199"/>
      <c r="I17" s="199"/>
      <c r="J17" s="199"/>
      <c r="K17" s="23" t="s">
        <v>116</v>
      </c>
      <c r="L17" s="13"/>
      <c r="M17" s="14"/>
      <c r="N17" s="14"/>
    </row>
    <row r="18" spans="2:15" s="15" customFormat="1" ht="17.25" customHeight="1" thickTop="1">
      <c r="B18" s="135"/>
      <c r="C18" s="24"/>
      <c r="D18" s="130" t="s">
        <v>130</v>
      </c>
      <c r="E18" s="24"/>
      <c r="F18" s="24"/>
      <c r="G18" s="24"/>
      <c r="H18" s="24"/>
      <c r="I18" s="24"/>
      <c r="J18" s="24"/>
      <c r="K18" s="13"/>
      <c r="L18" s="13"/>
      <c r="M18" s="13"/>
      <c r="N18" s="14"/>
      <c r="O18" s="14"/>
    </row>
    <row r="19" spans="2:15" s="15" customFormat="1" ht="17.25" customHeight="1">
      <c r="B19" s="135"/>
      <c r="C19" s="24"/>
      <c r="D19" s="130"/>
      <c r="E19" s="24"/>
      <c r="F19" s="24"/>
      <c r="G19" s="24"/>
      <c r="H19" s="24"/>
      <c r="I19" s="24"/>
      <c r="J19" s="24"/>
      <c r="K19" s="13"/>
      <c r="L19" s="13"/>
      <c r="M19" s="13"/>
      <c r="N19" s="14"/>
      <c r="O19" s="14"/>
    </row>
    <row r="20" spans="2:15" s="15" customFormat="1" ht="47.25" customHeight="1">
      <c r="B20" s="132" t="s">
        <v>20</v>
      </c>
      <c r="C20" s="188" t="s">
        <v>117</v>
      </c>
      <c r="D20" s="188"/>
      <c r="E20" s="188"/>
      <c r="F20" s="188"/>
      <c r="G20" s="188"/>
      <c r="H20" s="188"/>
      <c r="I20" s="188"/>
      <c r="J20" s="188"/>
      <c r="K20" s="188"/>
      <c r="L20" s="188"/>
      <c r="M20" s="25"/>
      <c r="N20" s="26"/>
      <c r="O20" s="26"/>
    </row>
    <row r="21" spans="2:15" ht="15.75" customHeight="1" thickBot="1">
      <c r="B21" s="7"/>
      <c r="C21" s="11"/>
      <c r="D21" s="11"/>
      <c r="E21" s="11"/>
      <c r="F21" s="11"/>
      <c r="G21" s="11"/>
      <c r="H21" s="9"/>
      <c r="I21" s="9"/>
      <c r="J21" s="9"/>
      <c r="K21" s="9"/>
      <c r="L21" s="9"/>
      <c r="M21" s="9"/>
    </row>
    <row r="22" spans="2:15" s="15" customFormat="1" ht="15.75" customHeight="1" thickTop="1">
      <c r="B22" s="135"/>
      <c r="C22" s="196" t="s">
        <v>22</v>
      </c>
      <c r="D22" s="197"/>
      <c r="E22" s="197"/>
      <c r="F22" s="198"/>
      <c r="G22" s="193" t="s">
        <v>23</v>
      </c>
      <c r="H22" s="194"/>
      <c r="I22" s="194"/>
      <c r="J22" s="194"/>
      <c r="K22" s="194"/>
      <c r="L22" s="195"/>
      <c r="M22" s="27"/>
    </row>
    <row r="23" spans="2:15" s="30" customFormat="1" ht="33" customHeight="1" thickBot="1">
      <c r="B23" s="136"/>
      <c r="C23" s="28" t="s">
        <v>24</v>
      </c>
      <c r="D23" s="127" t="s">
        <v>25</v>
      </c>
      <c r="E23" s="204" t="s">
        <v>26</v>
      </c>
      <c r="F23" s="205"/>
      <c r="G23" s="97" t="s">
        <v>24</v>
      </c>
      <c r="H23" s="127" t="s">
        <v>25</v>
      </c>
      <c r="I23" s="127" t="s">
        <v>72</v>
      </c>
      <c r="J23" s="127" t="s">
        <v>73</v>
      </c>
      <c r="K23" s="127" t="s">
        <v>74</v>
      </c>
      <c r="L23" s="128" t="s">
        <v>75</v>
      </c>
      <c r="M23" s="29"/>
    </row>
    <row r="24" spans="2:15" s="30" customFormat="1" ht="128.25" customHeight="1" thickTop="1">
      <c r="B24" s="137"/>
      <c r="C24" s="31" t="s">
        <v>46</v>
      </c>
      <c r="D24" s="32" t="s">
        <v>60</v>
      </c>
      <c r="E24" s="33" t="s">
        <v>27</v>
      </c>
      <c r="F24" s="103" t="s">
        <v>55</v>
      </c>
      <c r="G24" s="98" t="s">
        <v>46</v>
      </c>
      <c r="H24" s="34" t="s">
        <v>39</v>
      </c>
      <c r="I24" s="35" t="s">
        <v>54</v>
      </c>
      <c r="J24" s="35" t="s">
        <v>197</v>
      </c>
      <c r="K24" s="35" t="s">
        <v>78</v>
      </c>
      <c r="L24" s="142" t="s">
        <v>110</v>
      </c>
      <c r="M24" s="29"/>
    </row>
    <row r="25" spans="2:15" s="30" customFormat="1" ht="128.25" customHeight="1">
      <c r="B25" s="137"/>
      <c r="C25" s="36" t="s">
        <v>47</v>
      </c>
      <c r="D25" s="37" t="s">
        <v>61</v>
      </c>
      <c r="E25" s="38" t="s">
        <v>28</v>
      </c>
      <c r="F25" s="104" t="s">
        <v>56</v>
      </c>
      <c r="G25" s="99" t="s">
        <v>47</v>
      </c>
      <c r="H25" s="39" t="s">
        <v>9</v>
      </c>
      <c r="I25" s="40" t="s">
        <v>53</v>
      </c>
      <c r="J25" s="40" t="s">
        <v>198</v>
      </c>
      <c r="K25" s="40" t="s">
        <v>77</v>
      </c>
      <c r="L25" s="143" t="s">
        <v>80</v>
      </c>
      <c r="M25" s="29"/>
    </row>
    <row r="26" spans="2:15" s="30" customFormat="1" ht="128.25" customHeight="1">
      <c r="B26" s="137"/>
      <c r="C26" s="41" t="s">
        <v>48</v>
      </c>
      <c r="D26" s="42" t="s">
        <v>62</v>
      </c>
      <c r="E26" s="38" t="s">
        <v>29</v>
      </c>
      <c r="F26" s="104" t="s">
        <v>57</v>
      </c>
      <c r="G26" s="100" t="s">
        <v>48</v>
      </c>
      <c r="H26" s="43" t="s">
        <v>40</v>
      </c>
      <c r="I26" s="40" t="s">
        <v>50</v>
      </c>
      <c r="J26" s="40" t="s">
        <v>199</v>
      </c>
      <c r="K26" s="40" t="s">
        <v>76</v>
      </c>
      <c r="L26" s="143" t="s">
        <v>81</v>
      </c>
      <c r="M26" s="29"/>
    </row>
    <row r="27" spans="2:15" s="30" customFormat="1" ht="128.25" customHeight="1">
      <c r="B27" s="137"/>
      <c r="C27" s="44">
        <v>2</v>
      </c>
      <c r="D27" s="45" t="s">
        <v>63</v>
      </c>
      <c r="E27" s="38" t="s">
        <v>30</v>
      </c>
      <c r="F27" s="104" t="s">
        <v>58</v>
      </c>
      <c r="G27" s="101">
        <v>2</v>
      </c>
      <c r="H27" s="46" t="s">
        <v>15</v>
      </c>
      <c r="I27" s="47" t="s">
        <v>51</v>
      </c>
      <c r="J27" s="47" t="s">
        <v>200</v>
      </c>
      <c r="K27" s="40" t="s">
        <v>79</v>
      </c>
      <c r="L27" s="143" t="s">
        <v>82</v>
      </c>
      <c r="M27" s="29"/>
    </row>
    <row r="28" spans="2:15" s="30" customFormat="1" ht="128.25" customHeight="1" thickBot="1">
      <c r="B28" s="137"/>
      <c r="C28" s="48" t="s">
        <v>49</v>
      </c>
      <c r="D28" s="49" t="s">
        <v>64</v>
      </c>
      <c r="E28" s="50" t="s">
        <v>31</v>
      </c>
      <c r="F28" s="105" t="s">
        <v>59</v>
      </c>
      <c r="G28" s="102" t="s">
        <v>49</v>
      </c>
      <c r="H28" s="51" t="s">
        <v>32</v>
      </c>
      <c r="I28" s="52" t="s">
        <v>52</v>
      </c>
      <c r="J28" s="52" t="s">
        <v>201</v>
      </c>
      <c r="K28" s="52" t="s">
        <v>118</v>
      </c>
      <c r="L28" s="144" t="s">
        <v>83</v>
      </c>
      <c r="M28" s="29"/>
    </row>
    <row r="29" spans="2:15" ht="15" customHeight="1" thickTop="1">
      <c r="B29" s="138"/>
      <c r="C29" s="8"/>
      <c r="D29" s="8"/>
      <c r="E29" s="8"/>
      <c r="F29" s="8"/>
      <c r="G29" s="8"/>
      <c r="H29" s="8"/>
      <c r="I29" s="8"/>
      <c r="J29" s="8"/>
      <c r="K29" s="8"/>
      <c r="L29" s="9"/>
      <c r="M29" s="9"/>
    </row>
    <row r="30" spans="2:15" ht="15" customHeight="1">
      <c r="B30" s="138"/>
      <c r="C30" s="8"/>
      <c r="D30" s="8"/>
      <c r="E30" s="8"/>
      <c r="F30" s="8"/>
      <c r="G30" s="8"/>
      <c r="H30" s="8"/>
      <c r="I30" s="8"/>
      <c r="J30" s="8"/>
      <c r="K30" s="8"/>
      <c r="L30" s="9"/>
      <c r="M30" s="9"/>
    </row>
    <row r="31" spans="2:15" s="15" customFormat="1" ht="49.5" customHeight="1">
      <c r="B31" s="139" t="s">
        <v>21</v>
      </c>
      <c r="C31" s="189" t="s">
        <v>94</v>
      </c>
      <c r="D31" s="189"/>
      <c r="E31" s="189"/>
      <c r="F31" s="189"/>
      <c r="G31" s="189"/>
      <c r="H31" s="189"/>
      <c r="I31" s="189"/>
      <c r="J31" s="189"/>
      <c r="K31" s="189"/>
      <c r="L31" s="189"/>
      <c r="M31" s="53"/>
      <c r="N31" s="54"/>
      <c r="O31" s="54"/>
    </row>
    <row r="32" spans="2:15" ht="15" customHeight="1">
      <c r="B32" s="1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5" s="58" customFormat="1" ht="20.25">
      <c r="B33" s="140"/>
      <c r="C33" s="203" t="s">
        <v>71</v>
      </c>
      <c r="D33" s="203"/>
      <c r="E33" s="203"/>
      <c r="F33" s="203"/>
      <c r="G33" s="203"/>
      <c r="H33" s="203"/>
      <c r="I33" s="55"/>
      <c r="J33" s="56"/>
      <c r="K33" s="56"/>
      <c r="L33" s="56"/>
      <c r="M33" s="56"/>
      <c r="N33" s="57"/>
      <c r="O33" s="57"/>
    </row>
    <row r="34" spans="2:15" ht="15" customHeight="1" thickBot="1">
      <c r="B34" s="13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5" ht="54.75" customHeight="1" thickTop="1">
      <c r="B35" s="7"/>
      <c r="C35" s="207" t="s">
        <v>0</v>
      </c>
      <c r="D35" s="59">
        <v>5</v>
      </c>
      <c r="E35" s="60">
        <v>10</v>
      </c>
      <c r="F35" s="61">
        <v>15</v>
      </c>
      <c r="G35" s="62">
        <v>20</v>
      </c>
      <c r="H35" s="62">
        <v>25</v>
      </c>
      <c r="I35" s="8"/>
      <c r="J35" s="8"/>
      <c r="K35" s="8"/>
      <c r="L35" s="8"/>
      <c r="M35" s="8"/>
    </row>
    <row r="36" spans="2:15" ht="54.75" customHeight="1">
      <c r="B36" s="7"/>
      <c r="C36" s="208"/>
      <c r="D36" s="59">
        <v>4</v>
      </c>
      <c r="E36" s="60">
        <v>8</v>
      </c>
      <c r="F36" s="60">
        <v>12</v>
      </c>
      <c r="G36" s="61">
        <v>16</v>
      </c>
      <c r="H36" s="62">
        <v>20</v>
      </c>
      <c r="I36" s="8"/>
      <c r="J36" s="8"/>
      <c r="K36" s="8"/>
      <c r="L36" s="8"/>
      <c r="M36" s="8"/>
    </row>
    <row r="37" spans="2:15" ht="54.75" customHeight="1">
      <c r="B37" s="7"/>
      <c r="C37" s="208"/>
      <c r="D37" s="63">
        <v>3</v>
      </c>
      <c r="E37" s="59">
        <v>6</v>
      </c>
      <c r="F37" s="60">
        <v>9</v>
      </c>
      <c r="G37" s="60">
        <v>12</v>
      </c>
      <c r="H37" s="61">
        <v>15</v>
      </c>
      <c r="I37" s="8"/>
      <c r="J37" s="8"/>
      <c r="K37" s="8"/>
      <c r="L37" s="8"/>
      <c r="M37" s="8"/>
    </row>
    <row r="38" spans="2:15" ht="54.75" customHeight="1">
      <c r="B38" s="7"/>
      <c r="C38" s="208"/>
      <c r="D38" s="63">
        <v>2</v>
      </c>
      <c r="E38" s="59">
        <v>4</v>
      </c>
      <c r="F38" s="59">
        <v>6</v>
      </c>
      <c r="G38" s="60">
        <v>8</v>
      </c>
      <c r="H38" s="60">
        <v>10</v>
      </c>
      <c r="I38" s="8"/>
      <c r="J38" s="8"/>
      <c r="K38" s="8"/>
      <c r="L38" s="8"/>
      <c r="M38" s="8"/>
    </row>
    <row r="39" spans="2:15" ht="54.75" customHeight="1" thickBot="1">
      <c r="B39" s="7"/>
      <c r="C39" s="209"/>
      <c r="D39" s="63">
        <v>1</v>
      </c>
      <c r="E39" s="63">
        <v>2</v>
      </c>
      <c r="F39" s="63">
        <v>3</v>
      </c>
      <c r="G39" s="59">
        <v>4</v>
      </c>
      <c r="H39" s="59">
        <v>5</v>
      </c>
      <c r="I39" s="8"/>
      <c r="J39" s="8"/>
      <c r="K39" s="8"/>
      <c r="L39" s="8"/>
      <c r="M39" s="8"/>
    </row>
    <row r="40" spans="2:15" ht="63.75" customHeight="1" thickTop="1" thickBot="1">
      <c r="B40" s="7"/>
      <c r="C40" s="64"/>
      <c r="D40" s="210" t="s">
        <v>1</v>
      </c>
      <c r="E40" s="211"/>
      <c r="F40" s="211"/>
      <c r="G40" s="211"/>
      <c r="H40" s="212"/>
      <c r="I40" s="8"/>
      <c r="J40" s="8"/>
      <c r="K40" s="8"/>
      <c r="L40" s="8"/>
      <c r="M40" s="8"/>
    </row>
    <row r="41" spans="2:15" ht="15.75" customHeight="1" thickTop="1">
      <c r="B41" s="7"/>
      <c r="C41" s="64"/>
      <c r="D41" s="64"/>
      <c r="E41" s="64"/>
      <c r="F41" s="64"/>
      <c r="G41" s="64"/>
      <c r="H41" s="64"/>
      <c r="I41" s="64"/>
      <c r="J41" s="9"/>
      <c r="K41" s="8"/>
      <c r="L41" s="8"/>
      <c r="M41" s="9"/>
    </row>
    <row r="42" spans="2:15" s="15" customFormat="1" ht="38.25" customHeight="1">
      <c r="B42" s="132" t="s">
        <v>19</v>
      </c>
      <c r="C42" s="206" t="s">
        <v>92</v>
      </c>
      <c r="D42" s="206"/>
      <c r="E42" s="206"/>
      <c r="F42" s="206"/>
      <c r="G42" s="206"/>
      <c r="H42" s="206"/>
      <c r="I42" s="206"/>
      <c r="J42" s="206"/>
      <c r="K42" s="206"/>
      <c r="L42" s="206"/>
      <c r="M42" s="65"/>
    </row>
    <row r="43" spans="2:15" ht="15.75" customHeight="1" thickBot="1">
      <c r="B43" s="7"/>
      <c r="C43" s="64"/>
      <c r="D43" s="64"/>
      <c r="E43" s="64"/>
      <c r="F43" s="64"/>
      <c r="G43" s="64"/>
      <c r="H43" s="64"/>
      <c r="I43" s="64"/>
      <c r="J43" s="9"/>
      <c r="K43" s="8"/>
      <c r="L43" s="8"/>
      <c r="M43" s="9"/>
    </row>
    <row r="44" spans="2:15" ht="36.75" customHeight="1" thickTop="1">
      <c r="B44" s="7"/>
      <c r="C44" s="64"/>
      <c r="D44" s="64"/>
      <c r="E44" s="66" t="s">
        <v>65</v>
      </c>
      <c r="F44" s="190" t="s">
        <v>37</v>
      </c>
      <c r="G44" s="190"/>
      <c r="H44" s="190" t="s">
        <v>86</v>
      </c>
      <c r="I44" s="190"/>
      <c r="J44" s="191"/>
      <c r="K44" s="8"/>
      <c r="L44" s="8"/>
      <c r="M44" s="9"/>
    </row>
    <row r="45" spans="2:15" ht="57.75" customHeight="1">
      <c r="B45" s="7"/>
      <c r="C45" s="64"/>
      <c r="D45" s="64"/>
      <c r="E45" s="67">
        <v>1</v>
      </c>
      <c r="F45" s="201" t="s">
        <v>36</v>
      </c>
      <c r="G45" s="201"/>
      <c r="H45" s="192" t="s">
        <v>95</v>
      </c>
      <c r="I45" s="192"/>
      <c r="J45" s="200"/>
      <c r="K45" s="8"/>
      <c r="L45" s="8"/>
      <c r="M45" s="9"/>
    </row>
    <row r="46" spans="2:15" ht="47.25" customHeight="1">
      <c r="B46" s="7"/>
      <c r="C46" s="64"/>
      <c r="D46" s="64"/>
      <c r="E46" s="67">
        <v>2</v>
      </c>
      <c r="F46" s="202" t="s">
        <v>17</v>
      </c>
      <c r="G46" s="202"/>
      <c r="H46" s="192" t="s">
        <v>99</v>
      </c>
      <c r="I46" s="192"/>
      <c r="J46" s="200"/>
      <c r="K46" s="8"/>
      <c r="L46" s="8"/>
      <c r="M46" s="9"/>
    </row>
    <row r="47" spans="2:15" ht="47.25" customHeight="1">
      <c r="B47" s="7"/>
      <c r="C47" s="64"/>
      <c r="D47" s="64"/>
      <c r="E47" s="67">
        <v>3</v>
      </c>
      <c r="F47" s="216" t="s">
        <v>12</v>
      </c>
      <c r="G47" s="216"/>
      <c r="H47" s="192" t="s">
        <v>97</v>
      </c>
      <c r="I47" s="192"/>
      <c r="J47" s="200"/>
      <c r="K47" s="8"/>
      <c r="L47" s="8"/>
      <c r="M47" s="9"/>
    </row>
    <row r="48" spans="2:15" ht="44.25" customHeight="1">
      <c r="B48" s="7"/>
      <c r="C48" s="64"/>
      <c r="D48" s="64"/>
      <c r="E48" s="67">
        <v>4</v>
      </c>
      <c r="F48" s="217" t="s">
        <v>35</v>
      </c>
      <c r="G48" s="217"/>
      <c r="H48" s="192" t="s">
        <v>98</v>
      </c>
      <c r="I48" s="192"/>
      <c r="J48" s="200"/>
      <c r="K48" s="8"/>
      <c r="L48" s="8"/>
      <c r="M48" s="9"/>
    </row>
    <row r="49" spans="2:13" ht="37.5" customHeight="1" thickBot="1">
      <c r="B49" s="7"/>
      <c r="C49" s="64"/>
      <c r="D49" s="64"/>
      <c r="E49" s="68">
        <v>5</v>
      </c>
      <c r="F49" s="218" t="s">
        <v>10</v>
      </c>
      <c r="G49" s="218"/>
      <c r="H49" s="199" t="s">
        <v>96</v>
      </c>
      <c r="I49" s="199"/>
      <c r="J49" s="215"/>
      <c r="K49" s="8"/>
      <c r="L49" s="8"/>
      <c r="M49" s="9"/>
    </row>
    <row r="50" spans="2:13" ht="15.75" customHeight="1" thickTop="1">
      <c r="B50" s="7"/>
      <c r="C50" s="64"/>
      <c r="D50" s="64"/>
      <c r="E50" s="64"/>
      <c r="F50" s="64"/>
      <c r="G50" s="64"/>
      <c r="H50" s="8"/>
      <c r="I50" s="8"/>
      <c r="J50" s="9"/>
      <c r="K50" s="8"/>
      <c r="L50" s="8"/>
      <c r="M50" s="9"/>
    </row>
    <row r="51" spans="2:13" ht="15" customHeight="1">
      <c r="B51" s="13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ht="29.25" customHeight="1">
      <c r="B52" s="132" t="s">
        <v>66</v>
      </c>
      <c r="C52" s="206" t="s">
        <v>69</v>
      </c>
      <c r="D52" s="206"/>
      <c r="E52" s="206"/>
      <c r="F52" s="206"/>
      <c r="G52" s="206"/>
      <c r="H52" s="206"/>
      <c r="I52" s="206"/>
      <c r="J52" s="206"/>
      <c r="K52" s="206"/>
      <c r="L52" s="206"/>
      <c r="M52" s="69"/>
    </row>
    <row r="53" spans="2:13" ht="33.75" customHeight="1">
      <c r="B53" s="141" t="s">
        <v>33</v>
      </c>
      <c r="C53" s="214" t="s">
        <v>93</v>
      </c>
      <c r="D53" s="214"/>
      <c r="E53" s="214"/>
      <c r="F53" s="214"/>
      <c r="G53" s="214"/>
      <c r="H53" s="214"/>
      <c r="I53" s="214"/>
      <c r="J53" s="214"/>
      <c r="K53" s="214"/>
      <c r="L53" s="214"/>
      <c r="M53" s="70"/>
    </row>
    <row r="54" spans="2:13" ht="15.75" customHeight="1">
      <c r="B54" s="135"/>
      <c r="C54" s="129"/>
      <c r="D54" s="71"/>
      <c r="E54" s="71"/>
      <c r="F54" s="71"/>
      <c r="G54" s="71"/>
      <c r="H54" s="71"/>
      <c r="I54" s="71"/>
      <c r="J54" s="65"/>
      <c r="K54" s="65"/>
      <c r="L54" s="65"/>
      <c r="M54" s="65"/>
    </row>
    <row r="55" spans="2:13" ht="15.75" customHeight="1" thickBot="1">
      <c r="B55" s="135"/>
      <c r="C55" s="129"/>
      <c r="D55" s="71"/>
      <c r="E55" s="71"/>
      <c r="F55" s="71"/>
      <c r="G55" s="71"/>
      <c r="H55" s="71"/>
      <c r="I55" s="71"/>
      <c r="J55" s="65"/>
      <c r="K55" s="65"/>
      <c r="L55" s="65"/>
      <c r="M55" s="65"/>
    </row>
    <row r="56" spans="2:13" ht="57.75" customHeight="1" thickTop="1">
      <c r="B56" s="135"/>
      <c r="C56" s="72">
        <v>5</v>
      </c>
      <c r="D56" s="73">
        <v>10</v>
      </c>
      <c r="E56" s="73">
        <v>15</v>
      </c>
      <c r="F56" s="74">
        <v>20</v>
      </c>
      <c r="G56" s="75">
        <v>25</v>
      </c>
      <c r="H56" s="8"/>
      <c r="I56" s="76" t="s">
        <v>2</v>
      </c>
      <c r="J56" s="77" t="s">
        <v>3</v>
      </c>
      <c r="K56" s="78" t="s">
        <v>41</v>
      </c>
      <c r="L56" s="8"/>
    </row>
    <row r="57" spans="2:13" ht="92.25" customHeight="1">
      <c r="B57" s="135"/>
      <c r="C57" s="79">
        <v>4</v>
      </c>
      <c r="D57" s="61">
        <v>8</v>
      </c>
      <c r="E57" s="61">
        <v>12</v>
      </c>
      <c r="F57" s="61">
        <v>16</v>
      </c>
      <c r="G57" s="80">
        <v>20</v>
      </c>
      <c r="H57" s="8"/>
      <c r="I57" s="81" t="s">
        <v>42</v>
      </c>
      <c r="J57" s="82" t="s">
        <v>34</v>
      </c>
      <c r="K57" s="83" t="s">
        <v>44</v>
      </c>
      <c r="L57" s="8"/>
    </row>
    <row r="58" spans="2:13" ht="57.75" customHeight="1">
      <c r="B58" s="135"/>
      <c r="C58" s="84">
        <v>3</v>
      </c>
      <c r="D58" s="61">
        <v>6</v>
      </c>
      <c r="E58" s="61">
        <v>9</v>
      </c>
      <c r="F58" s="61">
        <v>12</v>
      </c>
      <c r="G58" s="85">
        <v>15</v>
      </c>
      <c r="H58" s="8"/>
      <c r="I58" s="86" t="s">
        <v>43</v>
      </c>
      <c r="J58" s="87" t="s">
        <v>4</v>
      </c>
      <c r="K58" s="83" t="s">
        <v>68</v>
      </c>
      <c r="L58" s="8"/>
    </row>
    <row r="59" spans="2:13" ht="66" customHeight="1" thickBot="1">
      <c r="B59" s="135"/>
      <c r="C59" s="84">
        <v>2</v>
      </c>
      <c r="D59" s="61">
        <v>4</v>
      </c>
      <c r="E59" s="61">
        <v>6</v>
      </c>
      <c r="F59" s="61">
        <v>8</v>
      </c>
      <c r="G59" s="85">
        <v>10</v>
      </c>
      <c r="H59" s="8"/>
      <c r="I59" s="88" t="s">
        <v>5</v>
      </c>
      <c r="J59" s="89" t="s">
        <v>6</v>
      </c>
      <c r="K59" s="90" t="s">
        <v>67</v>
      </c>
      <c r="L59" s="8"/>
    </row>
    <row r="60" spans="2:13" ht="57.75" customHeight="1" thickTop="1" thickBot="1">
      <c r="B60" s="135"/>
      <c r="C60" s="91">
        <v>1</v>
      </c>
      <c r="D60" s="92">
        <v>2</v>
      </c>
      <c r="E60" s="92">
        <v>3</v>
      </c>
      <c r="F60" s="93">
        <v>4</v>
      </c>
      <c r="G60" s="94">
        <v>5</v>
      </c>
      <c r="H60" s="8"/>
      <c r="I60" s="8"/>
      <c r="J60" s="8"/>
      <c r="K60" s="8"/>
      <c r="L60" s="8"/>
    </row>
    <row r="61" spans="2:13" ht="15.75" customHeight="1" thickTop="1">
      <c r="B61" s="135"/>
      <c r="C61" s="71"/>
      <c r="D61" s="71"/>
      <c r="E61" s="71"/>
      <c r="F61" s="71"/>
      <c r="G61" s="71"/>
      <c r="H61" s="8"/>
      <c r="I61" s="71"/>
      <c r="J61" s="65"/>
      <c r="K61" s="65"/>
      <c r="L61" s="65"/>
      <c r="M61" s="65"/>
    </row>
    <row r="62" spans="2:13" ht="15.75" customHeight="1">
      <c r="B62" s="135"/>
      <c r="C62" s="71"/>
      <c r="D62" s="71"/>
      <c r="E62" s="71"/>
      <c r="F62" s="71"/>
      <c r="G62" s="71"/>
      <c r="H62" s="8"/>
      <c r="I62" s="71"/>
      <c r="J62" s="65"/>
      <c r="K62" s="65"/>
      <c r="L62" s="65"/>
      <c r="M62" s="65"/>
    </row>
    <row r="63" spans="2:13" ht="15.75" customHeight="1">
      <c r="B63" s="135"/>
      <c r="C63" s="71"/>
      <c r="D63" s="71"/>
      <c r="E63" s="71"/>
      <c r="F63" s="71"/>
      <c r="G63" s="71"/>
      <c r="H63" s="8"/>
      <c r="I63" s="71"/>
      <c r="J63" s="65"/>
      <c r="K63" s="65"/>
      <c r="L63" s="65"/>
      <c r="M63" s="65"/>
    </row>
    <row r="64" spans="2:13" ht="15.75" customHeight="1">
      <c r="B64" s="13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3:10" ht="15.75" customHeight="1">
      <c r="C65" s="213"/>
      <c r="D65" s="213"/>
      <c r="E65" s="213"/>
      <c r="F65" s="213"/>
      <c r="G65" s="213"/>
      <c r="H65" s="213"/>
      <c r="I65" s="213"/>
      <c r="J65" s="213"/>
    </row>
    <row r="66" spans="3:10" ht="15.75" customHeight="1">
      <c r="C66" s="213"/>
      <c r="D66" s="213"/>
      <c r="E66" s="213"/>
      <c r="F66" s="213"/>
      <c r="G66" s="213"/>
      <c r="H66" s="213"/>
      <c r="I66" s="213"/>
      <c r="J66" s="213"/>
    </row>
    <row r="67" spans="3:10" ht="15.75" customHeight="1">
      <c r="C67" s="213"/>
      <c r="D67" s="213"/>
      <c r="E67" s="213"/>
      <c r="F67" s="213"/>
      <c r="G67" s="213"/>
      <c r="H67" s="213"/>
      <c r="I67" s="213"/>
      <c r="J67" s="213"/>
    </row>
    <row r="68" spans="3:10" ht="15.75" customHeight="1">
      <c r="C68" s="213"/>
      <c r="D68" s="213"/>
      <c r="E68" s="213"/>
      <c r="F68" s="213"/>
      <c r="G68" s="213"/>
      <c r="H68" s="213"/>
      <c r="I68" s="213"/>
      <c r="J68" s="213"/>
    </row>
    <row r="69" spans="3:10" ht="15.75" customHeight="1"/>
    <row r="70" spans="3:10" ht="15.75" customHeight="1"/>
    <row r="71" spans="3:10" ht="15.75" customHeight="1"/>
    <row r="72" spans="3:10" ht="15.75" customHeight="1"/>
    <row r="73" spans="3:10" ht="15.75" customHeight="1"/>
    <row r="74" spans="3:10" ht="15.75" customHeight="1"/>
    <row r="75" spans="3:10" ht="15.75" customHeight="1"/>
    <row r="76" spans="3:10" ht="15.75" customHeight="1"/>
    <row r="77" spans="3:10" ht="15.75" customHeight="1"/>
    <row r="78" spans="3:10" ht="15.75" customHeight="1"/>
    <row r="79" spans="3:10" ht="15.75" customHeight="1"/>
    <row r="80" spans="3:1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</sheetData>
  <mergeCells count="38">
    <mergeCell ref="B4:C4"/>
    <mergeCell ref="G4:J4"/>
    <mergeCell ref="K4:L4"/>
    <mergeCell ref="D4:F4"/>
    <mergeCell ref="D1:L3"/>
    <mergeCell ref="C65:J68"/>
    <mergeCell ref="C52:L52"/>
    <mergeCell ref="C53:L53"/>
    <mergeCell ref="H47:J47"/>
    <mergeCell ref="H48:J48"/>
    <mergeCell ref="H49:J49"/>
    <mergeCell ref="F47:G47"/>
    <mergeCell ref="F48:G48"/>
    <mergeCell ref="F49:G49"/>
    <mergeCell ref="H46:J46"/>
    <mergeCell ref="F45:G45"/>
    <mergeCell ref="F46:G46"/>
    <mergeCell ref="C33:H33"/>
    <mergeCell ref="E23:F23"/>
    <mergeCell ref="F44:G44"/>
    <mergeCell ref="C42:L42"/>
    <mergeCell ref="C35:C39"/>
    <mergeCell ref="D40:H40"/>
    <mergeCell ref="H45:J45"/>
    <mergeCell ref="B7:L7"/>
    <mergeCell ref="C12:D12"/>
    <mergeCell ref="C20:L20"/>
    <mergeCell ref="C31:L31"/>
    <mergeCell ref="H44:J44"/>
    <mergeCell ref="C11:L11"/>
    <mergeCell ref="E12:J12"/>
    <mergeCell ref="E13:J13"/>
    <mergeCell ref="E14:J14"/>
    <mergeCell ref="G22:L22"/>
    <mergeCell ref="E15:J15"/>
    <mergeCell ref="E16:J16"/>
    <mergeCell ref="C22:F22"/>
    <mergeCell ref="E17:J17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scale="46" fitToHeight="3" orientation="portrait" r:id="rId1"/>
  <headerFooter>
    <oddFooter>&amp;LLEMAITRE CONSULTRES SASDerechos reservados prohibida su reproducción parcial o total&amp;R&amp;P/&amp;N&amp;D</oddFooter>
  </headerFooter>
  <rowBreaks count="2" manualBreakCount="2">
    <brk id="17" min="1" max="11" man="1"/>
    <brk id="41" min="1" max="11" man="1"/>
  </rowBreaks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L31"/>
  <sheetViews>
    <sheetView showGridLines="0" workbookViewId="0">
      <selection activeCell="R11" sqref="R11"/>
    </sheetView>
  </sheetViews>
  <sheetFormatPr baseColWidth="10" defaultColWidth="12.5703125" defaultRowHeight="15"/>
  <cols>
    <col min="1" max="1" width="4.85546875" style="107" customWidth="1"/>
    <col min="2" max="2" width="9.42578125" style="107" customWidth="1"/>
    <col min="3" max="3" width="23.5703125" style="107" customWidth="1"/>
    <col min="4" max="10" width="9.42578125" style="107" customWidth="1"/>
    <col min="11" max="16384" width="12.5703125" style="107"/>
  </cols>
  <sheetData>
    <row r="1" spans="2:12" ht="25.5" customHeight="1">
      <c r="B1" s="113"/>
      <c r="C1" s="112"/>
      <c r="D1" s="232" t="s">
        <v>202</v>
      </c>
      <c r="E1" s="233"/>
      <c r="F1" s="233"/>
      <c r="G1" s="233"/>
      <c r="H1" s="233"/>
      <c r="I1" s="233"/>
      <c r="J1" s="233"/>
      <c r="K1" s="233"/>
      <c r="L1" s="234"/>
    </row>
    <row r="2" spans="2:12">
      <c r="B2" s="114"/>
      <c r="C2" s="8"/>
      <c r="D2" s="235"/>
      <c r="E2" s="236"/>
      <c r="F2" s="236"/>
      <c r="G2" s="236"/>
      <c r="H2" s="236"/>
      <c r="I2" s="236"/>
      <c r="J2" s="236"/>
      <c r="K2" s="236"/>
      <c r="L2" s="237"/>
    </row>
    <row r="3" spans="2:12" ht="15.75" thickBot="1">
      <c r="B3" s="114"/>
      <c r="C3" s="8"/>
      <c r="D3" s="238"/>
      <c r="E3" s="239"/>
      <c r="F3" s="239"/>
      <c r="G3" s="239"/>
      <c r="H3" s="239"/>
      <c r="I3" s="239"/>
      <c r="J3" s="239"/>
      <c r="K3" s="239"/>
      <c r="L3" s="240"/>
    </row>
    <row r="4" spans="2:12" ht="15.75" thickBot="1">
      <c r="B4" s="219"/>
      <c r="C4" s="220"/>
      <c r="D4" s="221" t="s">
        <v>131</v>
      </c>
      <c r="E4" s="221"/>
      <c r="F4" s="221"/>
      <c r="G4" s="221"/>
      <c r="H4" s="221"/>
      <c r="I4" s="221"/>
      <c r="J4" s="221"/>
      <c r="K4" s="221" t="s">
        <v>132</v>
      </c>
      <c r="L4" s="221"/>
    </row>
    <row r="5" spans="2:12">
      <c r="B5" s="106"/>
      <c r="C5" s="106"/>
      <c r="D5" s="106"/>
      <c r="E5" s="106"/>
      <c r="F5" s="106"/>
      <c r="G5" s="106"/>
      <c r="H5" s="106"/>
      <c r="I5" s="106"/>
      <c r="J5" s="106"/>
    </row>
    <row r="6" spans="2:12" ht="30" customHeight="1">
      <c r="B6" s="231" t="s">
        <v>203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2:12">
      <c r="B7" s="106"/>
      <c r="C7" s="12" t="s">
        <v>70</v>
      </c>
      <c r="D7" s="145">
        <f>+'Criterios generales'!$B$5</f>
        <v>44686</v>
      </c>
      <c r="F7" s="106"/>
      <c r="G7" s="106"/>
      <c r="H7" s="106"/>
      <c r="I7" s="106"/>
      <c r="J7" s="106"/>
    </row>
    <row r="8" spans="2:12">
      <c r="B8" s="106"/>
      <c r="C8" s="106"/>
      <c r="D8" s="106"/>
      <c r="E8" s="106"/>
      <c r="F8" s="106"/>
      <c r="G8" s="106"/>
      <c r="H8" s="106"/>
      <c r="I8" s="106"/>
      <c r="J8" s="106"/>
    </row>
    <row r="9" spans="2:12">
      <c r="B9" s="106"/>
      <c r="C9" s="106"/>
      <c r="D9" s="106"/>
      <c r="E9" s="106"/>
      <c r="F9" s="106"/>
      <c r="G9" s="106"/>
      <c r="H9" s="106"/>
      <c r="I9" s="106"/>
      <c r="J9" s="106"/>
    </row>
    <row r="10" spans="2:12">
      <c r="B10" s="106"/>
      <c r="C10" s="106"/>
      <c r="D10" s="106"/>
      <c r="E10" s="106"/>
      <c r="F10" s="106"/>
      <c r="G10" s="106"/>
      <c r="H10" s="106"/>
      <c r="I10" s="106"/>
      <c r="J10" s="106"/>
    </row>
    <row r="11" spans="2:12">
      <c r="B11" s="106"/>
      <c r="C11" s="106"/>
      <c r="D11" s="106"/>
      <c r="E11" s="106"/>
      <c r="F11" s="106"/>
      <c r="G11" s="106"/>
      <c r="H11" s="106"/>
      <c r="I11" s="106"/>
      <c r="J11" s="106"/>
    </row>
    <row r="12" spans="2:12">
      <c r="B12" s="106"/>
      <c r="C12" s="106"/>
      <c r="D12" s="106"/>
      <c r="E12" s="106"/>
      <c r="F12" s="106"/>
      <c r="G12" s="106"/>
      <c r="H12" s="106"/>
      <c r="I12" s="106"/>
      <c r="J12" s="106"/>
    </row>
    <row r="13" spans="2:12">
      <c r="B13" s="106"/>
      <c r="C13" s="106"/>
      <c r="D13" s="106"/>
      <c r="E13" s="106"/>
      <c r="F13" s="106"/>
      <c r="G13" s="106"/>
      <c r="H13" s="106"/>
      <c r="I13" s="106"/>
      <c r="J13" s="106"/>
    </row>
    <row r="14" spans="2:12">
      <c r="B14" s="106"/>
      <c r="C14" s="106"/>
      <c r="D14" s="106"/>
      <c r="E14" s="106"/>
      <c r="F14"/>
      <c r="G14" s="106"/>
      <c r="H14" s="106"/>
      <c r="I14" s="106"/>
      <c r="J14" s="106"/>
    </row>
    <row r="15" spans="2:12">
      <c r="B15" s="106"/>
      <c r="C15" s="106"/>
      <c r="D15" s="106"/>
      <c r="E15" s="106"/>
      <c r="F15" s="106"/>
      <c r="G15" s="106"/>
      <c r="H15" s="106"/>
      <c r="I15" s="106"/>
      <c r="J15" s="106"/>
    </row>
    <row r="16" spans="2:12">
      <c r="B16" s="106"/>
      <c r="C16" s="106"/>
      <c r="D16" s="106"/>
      <c r="E16" s="106"/>
      <c r="F16" s="106"/>
      <c r="G16" s="106"/>
      <c r="H16" s="106"/>
      <c r="I16" s="106"/>
      <c r="J16" s="106"/>
    </row>
    <row r="17" spans="2:10">
      <c r="B17" s="106"/>
      <c r="C17" s="106"/>
      <c r="D17" s="106"/>
      <c r="E17" s="106"/>
      <c r="F17" s="106"/>
      <c r="G17" s="106"/>
      <c r="H17" s="106"/>
      <c r="I17" s="106"/>
      <c r="J17" s="106"/>
    </row>
    <row r="18" spans="2:10">
      <c r="B18" s="106"/>
      <c r="C18" s="106"/>
      <c r="D18" s="106"/>
      <c r="E18" s="106"/>
      <c r="F18" s="106"/>
      <c r="G18" s="106"/>
      <c r="H18" s="106"/>
      <c r="I18" s="106"/>
      <c r="J18" s="106"/>
    </row>
    <row r="19" spans="2:10">
      <c r="B19" s="106"/>
      <c r="C19" s="106"/>
      <c r="D19" s="106"/>
      <c r="E19" s="106"/>
      <c r="F19" s="106"/>
      <c r="G19" s="106"/>
      <c r="H19" s="106"/>
      <c r="I19" s="106"/>
      <c r="J19" s="106"/>
    </row>
    <row r="20" spans="2:10">
      <c r="B20" s="106"/>
      <c r="C20" s="106"/>
      <c r="D20" s="106"/>
      <c r="E20" s="106"/>
      <c r="F20" s="106"/>
      <c r="G20" s="106"/>
      <c r="H20" s="106"/>
      <c r="I20" s="106"/>
      <c r="J20" s="106"/>
    </row>
    <row r="21" spans="2:10">
      <c r="B21" s="106"/>
      <c r="C21" s="106"/>
      <c r="D21" s="106"/>
      <c r="E21" s="106"/>
      <c r="F21" s="106"/>
      <c r="G21" s="106"/>
      <c r="H21" s="106"/>
      <c r="I21" s="106"/>
      <c r="J21" s="106"/>
    </row>
    <row r="22" spans="2:10">
      <c r="B22" s="106"/>
      <c r="C22" s="106"/>
      <c r="D22" s="106"/>
      <c r="E22" s="106"/>
      <c r="F22" s="106"/>
      <c r="G22" s="106"/>
      <c r="H22" s="106"/>
      <c r="I22" s="106"/>
      <c r="J22" s="106"/>
    </row>
    <row r="23" spans="2:10">
      <c r="B23" s="106"/>
      <c r="C23" s="106"/>
      <c r="D23" s="106"/>
      <c r="E23" s="106"/>
      <c r="F23" s="106"/>
      <c r="G23" s="106"/>
      <c r="H23" s="106"/>
      <c r="I23" s="106"/>
      <c r="J23" s="106"/>
    </row>
    <row r="24" spans="2:10">
      <c r="B24" s="106"/>
      <c r="C24" s="106"/>
      <c r="D24" s="106"/>
      <c r="E24" s="106"/>
      <c r="F24" s="106"/>
      <c r="G24" s="106"/>
      <c r="H24" s="106"/>
      <c r="I24" s="106"/>
      <c r="J24" s="106"/>
    </row>
    <row r="25" spans="2:10">
      <c r="B25" s="106"/>
      <c r="C25" s="106"/>
      <c r="D25" s="106"/>
      <c r="E25" s="106"/>
      <c r="F25" s="106"/>
      <c r="G25" s="106"/>
      <c r="H25" s="106"/>
      <c r="I25" s="106"/>
      <c r="J25" s="106"/>
    </row>
    <row r="26" spans="2:10">
      <c r="B26" s="106"/>
      <c r="C26" s="106"/>
      <c r="D26" s="106"/>
      <c r="E26" s="106"/>
      <c r="F26" s="106"/>
      <c r="G26" s="106"/>
      <c r="H26" s="106"/>
      <c r="I26" s="106"/>
      <c r="J26" s="106"/>
    </row>
    <row r="27" spans="2:10">
      <c r="B27" s="106"/>
      <c r="C27" s="106"/>
      <c r="D27" s="106"/>
      <c r="E27" s="106"/>
      <c r="F27" s="106"/>
      <c r="G27" s="106"/>
      <c r="H27" s="106"/>
      <c r="I27" s="106"/>
      <c r="J27" s="106"/>
    </row>
    <row r="28" spans="2:10">
      <c r="B28" s="106"/>
      <c r="C28" s="106"/>
      <c r="D28" s="106"/>
      <c r="E28" s="106"/>
      <c r="F28" s="106"/>
      <c r="G28" s="106"/>
      <c r="H28" s="106"/>
      <c r="I28" s="106"/>
      <c r="J28" s="106"/>
    </row>
    <row r="29" spans="2:10">
      <c r="B29" s="106"/>
      <c r="C29" s="106"/>
      <c r="D29" s="106"/>
      <c r="E29" s="106"/>
      <c r="F29" s="106"/>
      <c r="G29" s="106"/>
      <c r="H29" s="106"/>
      <c r="I29" s="106"/>
      <c r="J29" s="106"/>
    </row>
    <row r="30" spans="2:10">
      <c r="B30" s="106"/>
      <c r="C30" s="106"/>
      <c r="D30" s="106"/>
      <c r="E30" s="106"/>
      <c r="F30" s="106"/>
      <c r="G30" s="106"/>
      <c r="H30" s="106"/>
      <c r="I30" s="106"/>
      <c r="J30" s="106"/>
    </row>
    <row r="31" spans="2:10">
      <c r="B31" s="106"/>
      <c r="C31" s="106"/>
      <c r="D31" s="106"/>
      <c r="E31" s="106"/>
      <c r="F31" s="106"/>
      <c r="G31" s="106"/>
      <c r="H31" s="106"/>
      <c r="I31" s="106"/>
      <c r="J31" s="106"/>
    </row>
  </sheetData>
  <mergeCells count="6">
    <mergeCell ref="B6:L6"/>
    <mergeCell ref="D1:L3"/>
    <mergeCell ref="B4:C4"/>
    <mergeCell ref="D4:F4"/>
    <mergeCell ref="G4:J4"/>
    <mergeCell ref="K4:L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AD45"/>
  <sheetViews>
    <sheetView showGridLines="0" tabSelected="1" zoomScale="85" zoomScaleNormal="85" workbookViewId="0">
      <selection activeCell="S7" sqref="S7"/>
    </sheetView>
  </sheetViews>
  <sheetFormatPr baseColWidth="10" defaultColWidth="8.85546875" defaultRowHeight="12.75"/>
  <cols>
    <col min="1" max="1" width="4.140625" style="1" customWidth="1"/>
    <col min="2" max="3" width="18.140625" style="1" customWidth="1"/>
    <col min="4" max="4" width="26" style="1" customWidth="1"/>
    <col min="5" max="5" width="34.7109375" style="1" customWidth="1"/>
    <col min="6" max="6" width="5.7109375" style="1" bestFit="1" customWidth="1"/>
    <col min="7" max="7" width="5.7109375" style="1" customWidth="1"/>
    <col min="8" max="8" width="5.85546875" style="1" customWidth="1"/>
    <col min="9" max="10" width="5.5703125" style="1" customWidth="1"/>
    <col min="11" max="12" width="9.5703125" style="1" customWidth="1"/>
    <col min="13" max="13" width="7.85546875" style="1" bestFit="1" customWidth="1"/>
    <col min="14" max="14" width="11" style="1" bestFit="1" customWidth="1"/>
    <col min="15" max="15" width="43" style="1" customWidth="1"/>
    <col min="16" max="16" width="13.140625" style="1" customWidth="1"/>
    <col min="17" max="17" width="10.5703125" style="1" customWidth="1"/>
    <col min="18" max="18" width="15.42578125" style="1" customWidth="1"/>
    <col min="19" max="22" width="43.5703125" style="1" customWidth="1"/>
    <col min="23" max="16384" width="8.85546875" style="1"/>
  </cols>
  <sheetData>
    <row r="1" spans="1:30" ht="20.25" customHeight="1">
      <c r="A1" s="261"/>
      <c r="B1" s="262"/>
      <c r="C1" s="262"/>
      <c r="D1" s="263"/>
      <c r="E1" s="270" t="s">
        <v>311</v>
      </c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2"/>
      <c r="V1" s="260" t="s">
        <v>307</v>
      </c>
    </row>
    <row r="2" spans="1:30" ht="20.25" customHeight="1">
      <c r="A2" s="264"/>
      <c r="B2" s="265"/>
      <c r="C2" s="265"/>
      <c r="D2" s="266"/>
      <c r="E2" s="273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5"/>
      <c r="V2" s="260" t="s">
        <v>308</v>
      </c>
    </row>
    <row r="3" spans="1:30" ht="20.25" customHeight="1">
      <c r="A3" s="264"/>
      <c r="B3" s="265"/>
      <c r="C3" s="265"/>
      <c r="D3" s="266"/>
      <c r="E3" s="276" t="s">
        <v>124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8"/>
      <c r="V3" s="260" t="s">
        <v>310</v>
      </c>
    </row>
    <row r="4" spans="1:30" ht="20.25" customHeight="1">
      <c r="A4" s="267"/>
      <c r="B4" s="268"/>
      <c r="C4" s="268"/>
      <c r="D4" s="269"/>
      <c r="E4" s="279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1"/>
      <c r="V4" s="260" t="s">
        <v>309</v>
      </c>
    </row>
    <row r="5" spans="1:30" ht="26.2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W5" s="2"/>
      <c r="X5" s="2"/>
      <c r="Y5" s="2"/>
      <c r="Z5" s="2"/>
      <c r="AA5" s="2"/>
      <c r="AB5" s="2"/>
    </row>
    <row r="6" spans="1:30">
      <c r="X6" s="2"/>
      <c r="Y6" s="2"/>
      <c r="Z6" s="2"/>
      <c r="AA6" s="2"/>
      <c r="AB6" s="2"/>
    </row>
    <row r="7" spans="1:30" ht="15">
      <c r="B7" s="169"/>
      <c r="C7" s="169"/>
      <c r="D7" s="115"/>
      <c r="X7" s="3"/>
      <c r="Y7" s="4"/>
      <c r="Z7" s="4"/>
      <c r="AA7" s="2"/>
      <c r="AB7" s="2"/>
      <c r="AC7" s="2"/>
      <c r="AD7" s="2"/>
    </row>
    <row r="8" spans="1:30" ht="15">
      <c r="B8" s="169"/>
      <c r="C8" s="169"/>
      <c r="D8" s="115"/>
      <c r="X8" s="2"/>
      <c r="AB8" s="2"/>
    </row>
    <row r="9" spans="1:30">
      <c r="X9" s="2"/>
      <c r="AB9" s="2"/>
    </row>
    <row r="10" spans="1:30">
      <c r="H10" s="116"/>
      <c r="X10" s="2"/>
      <c r="AB10" s="2"/>
    </row>
    <row r="11" spans="1:30">
      <c r="S11" s="2"/>
      <c r="T11" s="2"/>
      <c r="U11" s="2"/>
      <c r="V11" s="2"/>
      <c r="X11" s="2"/>
      <c r="AB11" s="2"/>
    </row>
    <row r="12" spans="1:30">
      <c r="X12" s="5"/>
      <c r="Y12" s="2"/>
      <c r="Z12" s="2"/>
      <c r="AA12" s="2"/>
      <c r="AB12" s="2"/>
    </row>
    <row r="13" spans="1:30" ht="48.75">
      <c r="A13" s="161" t="s">
        <v>7</v>
      </c>
      <c r="B13" s="163" t="s">
        <v>38</v>
      </c>
      <c r="C13" s="163" t="s">
        <v>125</v>
      </c>
      <c r="D13" s="163" t="s">
        <v>108</v>
      </c>
      <c r="E13" s="165" t="s">
        <v>109</v>
      </c>
      <c r="F13" s="124" t="s">
        <v>8</v>
      </c>
      <c r="G13" s="124" t="s">
        <v>11</v>
      </c>
      <c r="H13" s="161" t="s">
        <v>0</v>
      </c>
      <c r="I13" s="158" t="s">
        <v>1</v>
      </c>
      <c r="J13" s="159"/>
      <c r="K13" s="159"/>
      <c r="L13" s="159"/>
      <c r="M13" s="160"/>
      <c r="N13" s="163" t="s">
        <v>45</v>
      </c>
      <c r="O13" s="163" t="s">
        <v>112</v>
      </c>
      <c r="P13" s="163" t="s">
        <v>105</v>
      </c>
      <c r="Q13" s="163" t="s">
        <v>100</v>
      </c>
      <c r="R13" s="167" t="s">
        <v>3</v>
      </c>
      <c r="S13" s="154" t="s">
        <v>101</v>
      </c>
      <c r="T13" s="155"/>
      <c r="U13" s="155"/>
      <c r="V13" s="156"/>
      <c r="W13" s="2"/>
      <c r="X13" s="2"/>
      <c r="Y13" s="2"/>
      <c r="Z13" s="2"/>
      <c r="AA13" s="2"/>
      <c r="AB13" s="2"/>
    </row>
    <row r="14" spans="1:30" ht="106.5">
      <c r="A14" s="162"/>
      <c r="B14" s="164"/>
      <c r="C14" s="164"/>
      <c r="D14" s="164"/>
      <c r="E14" s="166"/>
      <c r="F14" s="125" t="s">
        <v>84</v>
      </c>
      <c r="G14" s="125" t="s">
        <v>88</v>
      </c>
      <c r="H14" s="162"/>
      <c r="I14" s="125" t="s">
        <v>72</v>
      </c>
      <c r="J14" s="125" t="s">
        <v>73</v>
      </c>
      <c r="K14" s="125" t="s">
        <v>74</v>
      </c>
      <c r="L14" s="125" t="s">
        <v>75</v>
      </c>
      <c r="M14" s="125" t="s">
        <v>106</v>
      </c>
      <c r="N14" s="164"/>
      <c r="O14" s="164"/>
      <c r="P14" s="164"/>
      <c r="Q14" s="164"/>
      <c r="R14" s="168"/>
      <c r="S14" s="164" t="s">
        <v>102</v>
      </c>
      <c r="T14" s="164" t="s">
        <v>103</v>
      </c>
      <c r="U14" s="164" t="s">
        <v>104</v>
      </c>
      <c r="V14" s="164" t="s">
        <v>111</v>
      </c>
      <c r="W14" s="2"/>
      <c r="X14" s="2"/>
      <c r="Y14" s="2"/>
      <c r="Z14" s="2"/>
      <c r="AA14" s="2"/>
      <c r="AB14" s="2"/>
    </row>
    <row r="15" spans="1:30" s="174" customFormat="1" ht="51">
      <c r="A15" s="170">
        <v>1</v>
      </c>
      <c r="B15" s="150" t="s">
        <v>133</v>
      </c>
      <c r="C15" s="150" t="s">
        <v>134</v>
      </c>
      <c r="D15" s="150" t="s">
        <v>135</v>
      </c>
      <c r="E15" s="150" t="s">
        <v>205</v>
      </c>
      <c r="F15" s="171" t="s">
        <v>183</v>
      </c>
      <c r="G15" s="171"/>
      <c r="H15" s="171">
        <v>2</v>
      </c>
      <c r="I15" s="171">
        <v>2</v>
      </c>
      <c r="J15" s="171">
        <v>1</v>
      </c>
      <c r="K15" s="171">
        <v>1</v>
      </c>
      <c r="L15" s="171">
        <v>1</v>
      </c>
      <c r="M15" s="171">
        <f>AVERAGE(I15:L15)</f>
        <v>1.25</v>
      </c>
      <c r="N15" s="171">
        <f>+H15*M15</f>
        <v>2.5</v>
      </c>
      <c r="O15" s="150" t="s">
        <v>206</v>
      </c>
      <c r="P15" s="171">
        <v>1</v>
      </c>
      <c r="Q15" s="171">
        <f>AVERAGE(H15,P15)*M15</f>
        <v>1.875</v>
      </c>
      <c r="R15" s="171" t="str">
        <f t="shared" ref="R15:R39" si="0">IF(Q15&lt;=3,"Aceptar",IF(Q15&lt;=19,"Aceptar activamente","Evitar"))</f>
        <v>Aceptar</v>
      </c>
      <c r="S15" s="172" t="s">
        <v>248</v>
      </c>
      <c r="T15" s="172" t="s">
        <v>249</v>
      </c>
      <c r="U15" s="172" t="s">
        <v>250</v>
      </c>
      <c r="V15" s="173">
        <v>45016</v>
      </c>
    </row>
    <row r="16" spans="1:30" s="6" customFormat="1" ht="51">
      <c r="A16" s="121">
        <v>2</v>
      </c>
      <c r="B16" s="150" t="s">
        <v>136</v>
      </c>
      <c r="C16" s="150" t="s">
        <v>137</v>
      </c>
      <c r="D16" s="150" t="s">
        <v>138</v>
      </c>
      <c r="E16" s="150" t="s">
        <v>207</v>
      </c>
      <c r="F16" s="17" t="s">
        <v>183</v>
      </c>
      <c r="G16" s="17" t="s">
        <v>183</v>
      </c>
      <c r="H16" s="17">
        <v>5</v>
      </c>
      <c r="I16" s="17">
        <v>2</v>
      </c>
      <c r="J16" s="17">
        <v>2</v>
      </c>
      <c r="K16" s="17">
        <v>2</v>
      </c>
      <c r="L16" s="17">
        <v>2</v>
      </c>
      <c r="M16" s="17">
        <f t="shared" ref="M16:M40" si="1">AVERAGE(I16:L16)</f>
        <v>2</v>
      </c>
      <c r="N16" s="17">
        <f>+H16*M16</f>
        <v>10</v>
      </c>
      <c r="O16" s="150" t="s">
        <v>172</v>
      </c>
      <c r="P16" s="17">
        <v>5</v>
      </c>
      <c r="Q16" s="17">
        <f>AVERAGE(H16,P16)*M16</f>
        <v>10</v>
      </c>
      <c r="R16" s="17" t="str">
        <f t="shared" si="0"/>
        <v>Aceptar activamente</v>
      </c>
      <c r="S16" s="122" t="s">
        <v>252</v>
      </c>
      <c r="T16" s="123" t="s">
        <v>251</v>
      </c>
      <c r="U16" s="123" t="s">
        <v>253</v>
      </c>
      <c r="V16" s="148">
        <v>45016</v>
      </c>
    </row>
    <row r="17" spans="1:22" s="174" customFormat="1" ht="51">
      <c r="A17" s="170">
        <v>3</v>
      </c>
      <c r="B17" s="150" t="s">
        <v>133</v>
      </c>
      <c r="C17" s="150" t="s">
        <v>137</v>
      </c>
      <c r="D17" s="150" t="s">
        <v>139</v>
      </c>
      <c r="E17" s="150" t="s">
        <v>184</v>
      </c>
      <c r="F17" s="171" t="s">
        <v>183</v>
      </c>
      <c r="G17" s="171"/>
      <c r="H17" s="171">
        <v>1</v>
      </c>
      <c r="I17" s="171">
        <v>2</v>
      </c>
      <c r="J17" s="171">
        <v>2</v>
      </c>
      <c r="K17" s="171">
        <v>2</v>
      </c>
      <c r="L17" s="171">
        <v>2</v>
      </c>
      <c r="M17" s="171">
        <f t="shared" si="1"/>
        <v>2</v>
      </c>
      <c r="N17" s="171">
        <f t="shared" ref="N17:N40" si="2">+H17*M17</f>
        <v>2</v>
      </c>
      <c r="O17" s="150" t="s">
        <v>173</v>
      </c>
      <c r="P17" s="171">
        <v>5</v>
      </c>
      <c r="Q17" s="171">
        <f t="shared" ref="Q17:Q39" si="3">ROUND(AVERAGE(P17,H17)*AVERAGE(I17:M17),0)</f>
        <v>6</v>
      </c>
      <c r="R17" s="171" t="str">
        <f t="shared" si="0"/>
        <v>Aceptar activamente</v>
      </c>
      <c r="S17" s="122" t="s">
        <v>252</v>
      </c>
      <c r="T17" s="172" t="s">
        <v>249</v>
      </c>
      <c r="U17" s="172" t="s">
        <v>254</v>
      </c>
      <c r="V17" s="173">
        <v>45016</v>
      </c>
    </row>
    <row r="18" spans="1:22" s="174" customFormat="1" ht="51">
      <c r="A18" s="170">
        <v>4</v>
      </c>
      <c r="B18" s="150" t="s">
        <v>140</v>
      </c>
      <c r="C18" s="150" t="s">
        <v>141</v>
      </c>
      <c r="D18" s="150" t="s">
        <v>142</v>
      </c>
      <c r="E18" s="150" t="s">
        <v>185</v>
      </c>
      <c r="F18" s="171" t="s">
        <v>183</v>
      </c>
      <c r="G18" s="171" t="s">
        <v>183</v>
      </c>
      <c r="H18" s="171">
        <v>2</v>
      </c>
      <c r="I18" s="171">
        <v>4</v>
      </c>
      <c r="J18" s="171">
        <v>4</v>
      </c>
      <c r="K18" s="171">
        <v>4</v>
      </c>
      <c r="L18" s="171">
        <v>4</v>
      </c>
      <c r="M18" s="171">
        <f t="shared" ref="M18:M23" si="4">AVERAGE(I18:L18)</f>
        <v>4</v>
      </c>
      <c r="N18" s="171">
        <f t="shared" si="2"/>
        <v>8</v>
      </c>
      <c r="O18" s="150" t="s">
        <v>174</v>
      </c>
      <c r="P18" s="171">
        <v>5</v>
      </c>
      <c r="Q18" s="171">
        <f t="shared" si="3"/>
        <v>14</v>
      </c>
      <c r="R18" s="171" t="str">
        <f t="shared" si="0"/>
        <v>Aceptar activamente</v>
      </c>
      <c r="S18" s="172" t="s">
        <v>255</v>
      </c>
      <c r="T18" s="172" t="s">
        <v>243</v>
      </c>
      <c r="U18" s="172" t="s">
        <v>256</v>
      </c>
      <c r="V18" s="173">
        <v>45291</v>
      </c>
    </row>
    <row r="19" spans="1:22" s="174" customFormat="1" ht="63.75">
      <c r="A19" s="170">
        <v>5</v>
      </c>
      <c r="B19" s="150" t="s">
        <v>133</v>
      </c>
      <c r="C19" s="150" t="s">
        <v>143</v>
      </c>
      <c r="D19" s="150" t="s">
        <v>144</v>
      </c>
      <c r="E19" s="150" t="s">
        <v>186</v>
      </c>
      <c r="F19" s="171" t="s">
        <v>183</v>
      </c>
      <c r="G19" s="171"/>
      <c r="H19" s="171">
        <v>2</v>
      </c>
      <c r="I19" s="171">
        <v>4</v>
      </c>
      <c r="J19" s="171">
        <v>4</v>
      </c>
      <c r="K19" s="171">
        <v>4</v>
      </c>
      <c r="L19" s="171">
        <v>4</v>
      </c>
      <c r="M19" s="171">
        <f t="shared" si="4"/>
        <v>4</v>
      </c>
      <c r="N19" s="171">
        <f t="shared" si="2"/>
        <v>8</v>
      </c>
      <c r="O19" s="150" t="s">
        <v>175</v>
      </c>
      <c r="P19" s="171">
        <v>5</v>
      </c>
      <c r="Q19" s="171">
        <f t="shared" si="3"/>
        <v>14</v>
      </c>
      <c r="R19" s="171" t="str">
        <f t="shared" si="0"/>
        <v>Aceptar activamente</v>
      </c>
      <c r="S19" s="172" t="s">
        <v>257</v>
      </c>
      <c r="T19" s="172" t="s">
        <v>243</v>
      </c>
      <c r="U19" s="172" t="s">
        <v>250</v>
      </c>
      <c r="V19" s="173">
        <v>45107</v>
      </c>
    </row>
    <row r="20" spans="1:22" s="174" customFormat="1" ht="51">
      <c r="A20" s="170">
        <v>6</v>
      </c>
      <c r="B20" s="150" t="s">
        <v>258</v>
      </c>
      <c r="C20" s="150" t="s">
        <v>259</v>
      </c>
      <c r="D20" s="150" t="s">
        <v>260</v>
      </c>
      <c r="E20" s="150" t="s">
        <v>261</v>
      </c>
      <c r="F20" s="171" t="s">
        <v>183</v>
      </c>
      <c r="G20" s="171"/>
      <c r="H20" s="171">
        <v>5</v>
      </c>
      <c r="I20" s="171">
        <v>5</v>
      </c>
      <c r="J20" s="171">
        <v>5</v>
      </c>
      <c r="K20" s="171">
        <v>5</v>
      </c>
      <c r="L20" s="171">
        <v>5</v>
      </c>
      <c r="M20" s="171">
        <f t="shared" si="4"/>
        <v>5</v>
      </c>
      <c r="N20" s="171">
        <f t="shared" si="2"/>
        <v>25</v>
      </c>
      <c r="O20" s="150" t="s">
        <v>262</v>
      </c>
      <c r="P20" s="171">
        <v>5</v>
      </c>
      <c r="Q20" s="171">
        <f t="shared" si="3"/>
        <v>25</v>
      </c>
      <c r="R20" s="171" t="str">
        <f t="shared" si="0"/>
        <v>Evitar</v>
      </c>
      <c r="S20" s="172" t="s">
        <v>263</v>
      </c>
      <c r="T20" s="172" t="s">
        <v>243</v>
      </c>
      <c r="U20" s="172" t="s">
        <v>250</v>
      </c>
      <c r="V20" s="173">
        <v>45107</v>
      </c>
    </row>
    <row r="21" spans="1:22" s="174" customFormat="1" ht="63.75">
      <c r="A21" s="170">
        <v>7</v>
      </c>
      <c r="B21" s="150" t="s">
        <v>145</v>
      </c>
      <c r="C21" s="150" t="s">
        <v>146</v>
      </c>
      <c r="D21" s="150" t="s">
        <v>147</v>
      </c>
      <c r="E21" s="150" t="s">
        <v>265</v>
      </c>
      <c r="F21" s="171" t="s">
        <v>183</v>
      </c>
      <c r="G21" s="171"/>
      <c r="H21" s="171">
        <v>2</v>
      </c>
      <c r="I21" s="171">
        <v>5</v>
      </c>
      <c r="J21" s="171">
        <v>2</v>
      </c>
      <c r="K21" s="171">
        <v>2</v>
      </c>
      <c r="L21" s="171">
        <v>5</v>
      </c>
      <c r="M21" s="184">
        <f t="shared" si="4"/>
        <v>3.5</v>
      </c>
      <c r="N21" s="171">
        <f t="shared" si="2"/>
        <v>7</v>
      </c>
      <c r="O21" s="150" t="s">
        <v>264</v>
      </c>
      <c r="P21" s="171">
        <v>5</v>
      </c>
      <c r="Q21" s="171">
        <f t="shared" si="3"/>
        <v>12</v>
      </c>
      <c r="R21" s="171" t="str">
        <f t="shared" si="0"/>
        <v>Aceptar activamente</v>
      </c>
      <c r="S21" s="172" t="s">
        <v>266</v>
      </c>
      <c r="T21" s="172" t="s">
        <v>243</v>
      </c>
      <c r="U21" s="172" t="s">
        <v>267</v>
      </c>
      <c r="V21" s="173">
        <v>45291</v>
      </c>
    </row>
    <row r="22" spans="1:22" customFormat="1" ht="76.5">
      <c r="A22" s="121">
        <v>8</v>
      </c>
      <c r="B22" s="149" t="s">
        <v>145</v>
      </c>
      <c r="C22" s="149" t="s">
        <v>208</v>
      </c>
      <c r="D22" s="149" t="s">
        <v>209</v>
      </c>
      <c r="E22" s="149" t="s">
        <v>210</v>
      </c>
      <c r="F22" s="17" t="s">
        <v>183</v>
      </c>
      <c r="G22" s="17" t="s">
        <v>183</v>
      </c>
      <c r="H22" s="17">
        <v>5</v>
      </c>
      <c r="I22" s="17">
        <v>5</v>
      </c>
      <c r="J22" s="17">
        <v>5</v>
      </c>
      <c r="K22" s="17">
        <v>5</v>
      </c>
      <c r="L22" s="17">
        <v>5</v>
      </c>
      <c r="M22" s="171">
        <f t="shared" si="4"/>
        <v>5</v>
      </c>
      <c r="N22" s="171">
        <f t="shared" si="2"/>
        <v>25</v>
      </c>
      <c r="O22" s="149" t="s">
        <v>211</v>
      </c>
      <c r="P22" s="17">
        <v>5</v>
      </c>
      <c r="Q22" s="17">
        <f t="shared" si="3"/>
        <v>25</v>
      </c>
      <c r="R22" s="17" t="str">
        <f t="shared" si="0"/>
        <v>Evitar</v>
      </c>
      <c r="S22" s="172" t="s">
        <v>268</v>
      </c>
      <c r="T22" s="172" t="s">
        <v>243</v>
      </c>
      <c r="U22" s="172" t="s">
        <v>269</v>
      </c>
      <c r="V22" s="173">
        <v>45107</v>
      </c>
    </row>
    <row r="23" spans="1:22" s="174" customFormat="1" ht="51">
      <c r="A23" s="170">
        <v>9</v>
      </c>
      <c r="B23" s="150" t="s">
        <v>148</v>
      </c>
      <c r="C23" s="150" t="s">
        <v>149</v>
      </c>
      <c r="D23" s="150" t="s">
        <v>270</v>
      </c>
      <c r="E23" s="150" t="s">
        <v>212</v>
      </c>
      <c r="F23" s="171" t="s">
        <v>183</v>
      </c>
      <c r="G23" s="171" t="s">
        <v>183</v>
      </c>
      <c r="H23" s="171">
        <v>3</v>
      </c>
      <c r="I23" s="171">
        <v>3</v>
      </c>
      <c r="J23" s="171">
        <v>3</v>
      </c>
      <c r="K23" s="171">
        <v>3</v>
      </c>
      <c r="L23" s="171">
        <v>3</v>
      </c>
      <c r="M23" s="171">
        <f t="shared" si="4"/>
        <v>3</v>
      </c>
      <c r="N23" s="171">
        <f t="shared" si="2"/>
        <v>9</v>
      </c>
      <c r="O23" s="150" t="s">
        <v>176</v>
      </c>
      <c r="P23" s="171">
        <v>3</v>
      </c>
      <c r="Q23" s="171">
        <f t="shared" si="3"/>
        <v>9</v>
      </c>
      <c r="R23" s="171" t="str">
        <f t="shared" si="0"/>
        <v>Aceptar activamente</v>
      </c>
      <c r="S23" s="172" t="s">
        <v>271</v>
      </c>
      <c r="T23" s="172" t="s">
        <v>243</v>
      </c>
      <c r="U23" s="172" t="s">
        <v>269</v>
      </c>
      <c r="V23" s="173">
        <v>45107</v>
      </c>
    </row>
    <row r="24" spans="1:22" s="174" customFormat="1" ht="63.75">
      <c r="A24" s="170">
        <v>10</v>
      </c>
      <c r="B24" s="150" t="s">
        <v>148</v>
      </c>
      <c r="C24" s="150" t="s">
        <v>136</v>
      </c>
      <c r="D24" s="150" t="s">
        <v>187</v>
      </c>
      <c r="E24" s="150" t="s">
        <v>150</v>
      </c>
      <c r="F24" s="171" t="s">
        <v>183</v>
      </c>
      <c r="G24" s="171" t="s">
        <v>183</v>
      </c>
      <c r="H24" s="171">
        <v>2</v>
      </c>
      <c r="I24" s="171">
        <v>2</v>
      </c>
      <c r="J24" s="171">
        <v>2</v>
      </c>
      <c r="K24" s="171">
        <v>2</v>
      </c>
      <c r="L24" s="171">
        <v>2</v>
      </c>
      <c r="M24" s="171">
        <f t="shared" si="1"/>
        <v>2</v>
      </c>
      <c r="N24" s="171">
        <f t="shared" si="2"/>
        <v>4</v>
      </c>
      <c r="O24" s="150" t="s">
        <v>177</v>
      </c>
      <c r="P24" s="171">
        <v>2</v>
      </c>
      <c r="Q24" s="171">
        <f t="shared" si="3"/>
        <v>4</v>
      </c>
      <c r="R24" s="171" t="str">
        <f t="shared" si="0"/>
        <v>Aceptar activamente</v>
      </c>
      <c r="S24" s="175" t="s">
        <v>272</v>
      </c>
      <c r="T24" s="175" t="s">
        <v>243</v>
      </c>
      <c r="U24" s="175" t="s">
        <v>273</v>
      </c>
      <c r="V24" s="181">
        <v>45107</v>
      </c>
    </row>
    <row r="25" spans="1:22" s="174" customFormat="1" ht="63.75">
      <c r="A25" s="170">
        <v>11</v>
      </c>
      <c r="B25" s="150" t="s">
        <v>148</v>
      </c>
      <c r="C25" s="150" t="s">
        <v>136</v>
      </c>
      <c r="D25" s="150" t="s">
        <v>188</v>
      </c>
      <c r="E25" s="150" t="s">
        <v>151</v>
      </c>
      <c r="F25" s="171" t="s">
        <v>183</v>
      </c>
      <c r="G25" s="171" t="s">
        <v>183</v>
      </c>
      <c r="H25" s="171">
        <v>2</v>
      </c>
      <c r="I25" s="171">
        <v>2</v>
      </c>
      <c r="J25" s="171">
        <v>2</v>
      </c>
      <c r="K25" s="171">
        <v>2</v>
      </c>
      <c r="L25" s="171">
        <v>2</v>
      </c>
      <c r="M25" s="171">
        <f t="shared" si="1"/>
        <v>2</v>
      </c>
      <c r="N25" s="171">
        <f t="shared" si="2"/>
        <v>4</v>
      </c>
      <c r="O25" s="150" t="s">
        <v>177</v>
      </c>
      <c r="P25" s="171">
        <v>2</v>
      </c>
      <c r="Q25" s="171">
        <f t="shared" si="3"/>
        <v>4</v>
      </c>
      <c r="R25" s="171" t="str">
        <f t="shared" si="0"/>
        <v>Aceptar activamente</v>
      </c>
      <c r="S25" s="175" t="s">
        <v>274</v>
      </c>
      <c r="T25" s="176" t="s">
        <v>243</v>
      </c>
      <c r="U25" s="176" t="s">
        <v>275</v>
      </c>
      <c r="V25" s="180">
        <v>45107</v>
      </c>
    </row>
    <row r="26" spans="1:22" s="174" customFormat="1" ht="89.25">
      <c r="A26" s="170">
        <v>12</v>
      </c>
      <c r="B26" s="150" t="s">
        <v>213</v>
      </c>
      <c r="C26" s="150" t="s">
        <v>152</v>
      </c>
      <c r="D26" s="150" t="s">
        <v>189</v>
      </c>
      <c r="E26" s="150" t="s">
        <v>214</v>
      </c>
      <c r="F26" s="171" t="s">
        <v>183</v>
      </c>
      <c r="G26" s="171"/>
      <c r="H26" s="171">
        <v>2</v>
      </c>
      <c r="I26" s="171">
        <v>5</v>
      </c>
      <c r="J26" s="171">
        <v>5</v>
      </c>
      <c r="K26" s="171">
        <v>5</v>
      </c>
      <c r="L26" s="171">
        <v>5</v>
      </c>
      <c r="M26" s="171">
        <f t="shared" si="1"/>
        <v>5</v>
      </c>
      <c r="N26" s="171">
        <f t="shared" si="2"/>
        <v>10</v>
      </c>
      <c r="O26" s="150" t="s">
        <v>178</v>
      </c>
      <c r="P26" s="171">
        <v>5</v>
      </c>
      <c r="Q26" s="171">
        <f t="shared" si="3"/>
        <v>18</v>
      </c>
      <c r="R26" s="171" t="str">
        <f t="shared" si="0"/>
        <v>Aceptar activamente</v>
      </c>
      <c r="S26" s="177" t="s">
        <v>276</v>
      </c>
      <c r="T26" s="177" t="s">
        <v>243</v>
      </c>
      <c r="U26" s="177" t="s">
        <v>250</v>
      </c>
      <c r="V26" s="182">
        <v>45107</v>
      </c>
    </row>
    <row r="27" spans="1:22" s="174" customFormat="1" ht="63.75">
      <c r="A27" s="170">
        <v>13</v>
      </c>
      <c r="B27" s="150" t="s">
        <v>153</v>
      </c>
      <c r="C27" s="150" t="s">
        <v>154</v>
      </c>
      <c r="D27" s="150" t="s">
        <v>190</v>
      </c>
      <c r="E27" s="150" t="s">
        <v>191</v>
      </c>
      <c r="F27" s="171" t="s">
        <v>183</v>
      </c>
      <c r="G27" s="171" t="s">
        <v>183</v>
      </c>
      <c r="H27" s="171">
        <v>4</v>
      </c>
      <c r="I27" s="171">
        <v>5</v>
      </c>
      <c r="J27" s="171">
        <v>5</v>
      </c>
      <c r="K27" s="171">
        <v>5</v>
      </c>
      <c r="L27" s="171">
        <v>5</v>
      </c>
      <c r="M27" s="171">
        <f t="shared" si="1"/>
        <v>5</v>
      </c>
      <c r="N27" s="171">
        <f t="shared" si="2"/>
        <v>20</v>
      </c>
      <c r="O27" s="150" t="s">
        <v>179</v>
      </c>
      <c r="P27" s="171">
        <v>5</v>
      </c>
      <c r="Q27" s="171">
        <f t="shared" si="3"/>
        <v>23</v>
      </c>
      <c r="R27" s="171" t="str">
        <f t="shared" si="0"/>
        <v>Evitar</v>
      </c>
      <c r="S27" s="177" t="s">
        <v>276</v>
      </c>
      <c r="T27" s="177" t="s">
        <v>243</v>
      </c>
      <c r="U27" s="177" t="s">
        <v>250</v>
      </c>
      <c r="V27" s="182">
        <v>45107</v>
      </c>
    </row>
    <row r="28" spans="1:22" s="174" customFormat="1" ht="63.75">
      <c r="A28" s="170">
        <v>14</v>
      </c>
      <c r="B28" s="150" t="s">
        <v>155</v>
      </c>
      <c r="C28" s="150" t="s">
        <v>156</v>
      </c>
      <c r="D28" s="150" t="s">
        <v>157</v>
      </c>
      <c r="E28" s="150" t="s">
        <v>192</v>
      </c>
      <c r="F28" s="171" t="s">
        <v>183</v>
      </c>
      <c r="G28" s="171" t="s">
        <v>183</v>
      </c>
      <c r="H28" s="171">
        <v>2</v>
      </c>
      <c r="I28" s="171">
        <v>5</v>
      </c>
      <c r="J28" s="171">
        <v>5</v>
      </c>
      <c r="K28" s="171">
        <v>5</v>
      </c>
      <c r="L28" s="171">
        <v>5</v>
      </c>
      <c r="M28" s="171">
        <f t="shared" si="1"/>
        <v>5</v>
      </c>
      <c r="N28" s="171">
        <f t="shared" si="2"/>
        <v>10</v>
      </c>
      <c r="O28" s="150" t="s">
        <v>180</v>
      </c>
      <c r="P28" s="171">
        <v>5</v>
      </c>
      <c r="Q28" s="171">
        <f t="shared" si="3"/>
        <v>18</v>
      </c>
      <c r="R28" s="171" t="str">
        <f t="shared" si="0"/>
        <v>Aceptar activamente</v>
      </c>
      <c r="S28" s="178" t="s">
        <v>277</v>
      </c>
      <c r="T28" s="178" t="s">
        <v>243</v>
      </c>
      <c r="U28" s="178" t="s">
        <v>250</v>
      </c>
      <c r="V28" s="183">
        <v>45107</v>
      </c>
    </row>
    <row r="29" spans="1:22" s="174" customFormat="1" ht="51">
      <c r="A29" s="170">
        <v>15</v>
      </c>
      <c r="B29" s="150" t="s">
        <v>145</v>
      </c>
      <c r="C29" s="150" t="s">
        <v>158</v>
      </c>
      <c r="D29" s="150" t="s">
        <v>159</v>
      </c>
      <c r="E29" s="150" t="s">
        <v>215</v>
      </c>
      <c r="F29" s="171" t="s">
        <v>183</v>
      </c>
      <c r="G29" s="171"/>
      <c r="H29" s="171">
        <v>4</v>
      </c>
      <c r="I29" s="171">
        <v>5</v>
      </c>
      <c r="J29" s="171">
        <v>5</v>
      </c>
      <c r="K29" s="171">
        <v>5</v>
      </c>
      <c r="L29" s="171">
        <v>5</v>
      </c>
      <c r="M29" s="171">
        <f t="shared" si="1"/>
        <v>5</v>
      </c>
      <c r="N29" s="171">
        <f t="shared" si="2"/>
        <v>20</v>
      </c>
      <c r="O29" s="151" t="s">
        <v>181</v>
      </c>
      <c r="P29" s="171">
        <v>5</v>
      </c>
      <c r="Q29" s="171">
        <f t="shared" si="3"/>
        <v>23</v>
      </c>
      <c r="R29" s="171" t="str">
        <f t="shared" si="0"/>
        <v>Evitar</v>
      </c>
      <c r="S29" s="175" t="s">
        <v>278</v>
      </c>
      <c r="T29" s="175" t="s">
        <v>243</v>
      </c>
      <c r="U29" s="175" t="s">
        <v>250</v>
      </c>
      <c r="V29" s="181">
        <v>45107</v>
      </c>
    </row>
    <row r="30" spans="1:22" s="174" customFormat="1" ht="76.5">
      <c r="A30" s="170">
        <v>16</v>
      </c>
      <c r="B30" s="150" t="s">
        <v>160</v>
      </c>
      <c r="C30" s="151" t="s">
        <v>216</v>
      </c>
      <c r="D30" s="150" t="s">
        <v>193</v>
      </c>
      <c r="E30" s="150" t="s">
        <v>217</v>
      </c>
      <c r="F30" s="171" t="s">
        <v>183</v>
      </c>
      <c r="G30" s="171"/>
      <c r="H30" s="171">
        <v>1</v>
      </c>
      <c r="I30" s="171">
        <v>5</v>
      </c>
      <c r="J30" s="171">
        <v>5</v>
      </c>
      <c r="K30" s="171">
        <v>5</v>
      </c>
      <c r="L30" s="171">
        <v>5</v>
      </c>
      <c r="M30" s="171">
        <f t="shared" si="1"/>
        <v>5</v>
      </c>
      <c r="N30" s="171">
        <f t="shared" si="2"/>
        <v>5</v>
      </c>
      <c r="O30" s="151" t="s">
        <v>218</v>
      </c>
      <c r="P30" s="171">
        <v>5</v>
      </c>
      <c r="Q30" s="171">
        <f t="shared" si="3"/>
        <v>15</v>
      </c>
      <c r="R30" s="171" t="str">
        <f t="shared" si="0"/>
        <v>Aceptar activamente</v>
      </c>
      <c r="S30" s="175" t="s">
        <v>279</v>
      </c>
      <c r="T30" s="175" t="s">
        <v>243</v>
      </c>
      <c r="U30" s="175" t="s">
        <v>250</v>
      </c>
      <c r="V30" s="181">
        <v>45107</v>
      </c>
    </row>
    <row r="31" spans="1:22" s="174" customFormat="1" ht="102">
      <c r="A31" s="170">
        <v>17</v>
      </c>
      <c r="B31" s="150" t="s">
        <v>160</v>
      </c>
      <c r="C31" s="151" t="s">
        <v>219</v>
      </c>
      <c r="D31" s="150" t="s">
        <v>220</v>
      </c>
      <c r="E31" s="150" t="s">
        <v>221</v>
      </c>
      <c r="F31" s="171" t="s">
        <v>183</v>
      </c>
      <c r="G31" s="171"/>
      <c r="H31" s="171">
        <v>1</v>
      </c>
      <c r="I31" s="171">
        <v>2</v>
      </c>
      <c r="J31" s="171">
        <v>2</v>
      </c>
      <c r="K31" s="171">
        <v>2</v>
      </c>
      <c r="L31" s="171">
        <v>2</v>
      </c>
      <c r="M31" s="171">
        <f t="shared" si="1"/>
        <v>2</v>
      </c>
      <c r="N31" s="171">
        <f t="shared" si="2"/>
        <v>2</v>
      </c>
      <c r="O31" s="150" t="s">
        <v>222</v>
      </c>
      <c r="P31" s="171">
        <v>2</v>
      </c>
      <c r="Q31" s="171">
        <f t="shared" si="3"/>
        <v>3</v>
      </c>
      <c r="R31" s="171" t="str">
        <f t="shared" si="0"/>
        <v>Aceptar</v>
      </c>
      <c r="S31" s="175" t="s">
        <v>280</v>
      </c>
      <c r="T31" s="175" t="s">
        <v>281</v>
      </c>
      <c r="U31" s="175" t="s">
        <v>282</v>
      </c>
      <c r="V31" s="175" t="s">
        <v>283</v>
      </c>
    </row>
    <row r="32" spans="1:22" s="174" customFormat="1" ht="63.75">
      <c r="A32" s="170">
        <v>18</v>
      </c>
      <c r="B32" s="150" t="s">
        <v>160</v>
      </c>
      <c r="C32" s="150" t="s">
        <v>223</v>
      </c>
      <c r="D32" s="150" t="s">
        <v>194</v>
      </c>
      <c r="E32" s="150" t="s">
        <v>224</v>
      </c>
      <c r="F32" s="171" t="s">
        <v>183</v>
      </c>
      <c r="G32" s="171"/>
      <c r="H32" s="171">
        <v>1</v>
      </c>
      <c r="I32" s="171">
        <v>5</v>
      </c>
      <c r="J32" s="171">
        <v>5</v>
      </c>
      <c r="K32" s="171">
        <v>5</v>
      </c>
      <c r="L32" s="171">
        <v>5</v>
      </c>
      <c r="M32" s="171">
        <f t="shared" si="1"/>
        <v>5</v>
      </c>
      <c r="N32" s="171">
        <f t="shared" si="2"/>
        <v>5</v>
      </c>
      <c r="O32" s="151" t="s">
        <v>225</v>
      </c>
      <c r="P32" s="171">
        <v>5</v>
      </c>
      <c r="Q32" s="171">
        <f t="shared" si="3"/>
        <v>15</v>
      </c>
      <c r="R32" s="171" t="str">
        <f t="shared" si="0"/>
        <v>Aceptar activamente</v>
      </c>
      <c r="S32" s="175" t="s">
        <v>285</v>
      </c>
      <c r="T32" s="175" t="s">
        <v>243</v>
      </c>
      <c r="U32" s="175" t="s">
        <v>284</v>
      </c>
      <c r="V32" s="175" t="s">
        <v>283</v>
      </c>
    </row>
    <row r="33" spans="1:22" s="174" customFormat="1" ht="38.25">
      <c r="A33" s="170">
        <v>19</v>
      </c>
      <c r="B33" s="150" t="s">
        <v>160</v>
      </c>
      <c r="C33" s="150" t="s">
        <v>226</v>
      </c>
      <c r="D33" s="150" t="s">
        <v>161</v>
      </c>
      <c r="E33" s="150" t="s">
        <v>227</v>
      </c>
      <c r="F33" s="171" t="s">
        <v>183</v>
      </c>
      <c r="G33" s="171"/>
      <c r="H33" s="171">
        <v>2</v>
      </c>
      <c r="I33" s="171">
        <v>2</v>
      </c>
      <c r="J33" s="171">
        <v>2</v>
      </c>
      <c r="K33" s="171">
        <v>2</v>
      </c>
      <c r="L33" s="171">
        <v>2</v>
      </c>
      <c r="M33" s="171">
        <f t="shared" si="1"/>
        <v>2</v>
      </c>
      <c r="N33" s="171">
        <f t="shared" si="2"/>
        <v>4</v>
      </c>
      <c r="O33" s="151" t="s">
        <v>228</v>
      </c>
      <c r="P33" s="171">
        <v>2</v>
      </c>
      <c r="Q33" s="171">
        <f t="shared" si="3"/>
        <v>4</v>
      </c>
      <c r="R33" s="171" t="str">
        <f t="shared" si="0"/>
        <v>Aceptar activamente</v>
      </c>
      <c r="S33" s="175" t="s">
        <v>286</v>
      </c>
      <c r="T33" s="175" t="s">
        <v>243</v>
      </c>
      <c r="U33" s="175" t="s">
        <v>287</v>
      </c>
      <c r="V33" s="175" t="s">
        <v>288</v>
      </c>
    </row>
    <row r="34" spans="1:22" s="174" customFormat="1" ht="89.25">
      <c r="A34" s="170">
        <v>20</v>
      </c>
      <c r="B34" s="150" t="s">
        <v>160</v>
      </c>
      <c r="C34" s="150" t="s">
        <v>229</v>
      </c>
      <c r="D34" s="150" t="s">
        <v>162</v>
      </c>
      <c r="E34" s="150" t="s">
        <v>230</v>
      </c>
      <c r="F34" s="171" t="s">
        <v>183</v>
      </c>
      <c r="G34" s="171"/>
      <c r="H34" s="171">
        <v>2</v>
      </c>
      <c r="I34" s="171">
        <v>5</v>
      </c>
      <c r="J34" s="171">
        <v>5</v>
      </c>
      <c r="K34" s="171">
        <v>5</v>
      </c>
      <c r="L34" s="171">
        <v>5</v>
      </c>
      <c r="M34" s="171">
        <f t="shared" si="1"/>
        <v>5</v>
      </c>
      <c r="N34" s="171">
        <f t="shared" si="2"/>
        <v>10</v>
      </c>
      <c r="O34" s="151" t="s">
        <v>231</v>
      </c>
      <c r="P34" s="171">
        <v>5</v>
      </c>
      <c r="Q34" s="171">
        <f t="shared" si="3"/>
        <v>18</v>
      </c>
      <c r="R34" s="171" t="str">
        <f t="shared" si="0"/>
        <v>Aceptar activamente</v>
      </c>
      <c r="S34" s="175" t="s">
        <v>289</v>
      </c>
      <c r="T34" s="175" t="s">
        <v>243</v>
      </c>
      <c r="U34" s="175" t="s">
        <v>290</v>
      </c>
      <c r="V34" s="181">
        <v>45107</v>
      </c>
    </row>
    <row r="35" spans="1:22" s="174" customFormat="1" ht="38.25">
      <c r="A35" s="170">
        <v>21</v>
      </c>
      <c r="B35" s="150" t="s">
        <v>160</v>
      </c>
      <c r="C35" s="150" t="s">
        <v>163</v>
      </c>
      <c r="D35" s="150" t="s">
        <v>164</v>
      </c>
      <c r="E35" s="150" t="s">
        <v>291</v>
      </c>
      <c r="F35" s="171" t="s">
        <v>183</v>
      </c>
      <c r="G35" s="171"/>
      <c r="H35" s="171">
        <v>2</v>
      </c>
      <c r="I35" s="171">
        <v>2</v>
      </c>
      <c r="J35" s="171">
        <v>2</v>
      </c>
      <c r="K35" s="171">
        <v>2</v>
      </c>
      <c r="L35" s="171">
        <v>2</v>
      </c>
      <c r="M35" s="171">
        <f t="shared" si="1"/>
        <v>2</v>
      </c>
      <c r="N35" s="171">
        <f t="shared" si="2"/>
        <v>4</v>
      </c>
      <c r="O35" s="151" t="s">
        <v>239</v>
      </c>
      <c r="P35" s="171">
        <v>2</v>
      </c>
      <c r="Q35" s="171">
        <f t="shared" si="3"/>
        <v>4</v>
      </c>
      <c r="R35" s="171" t="str">
        <f t="shared" si="0"/>
        <v>Aceptar activamente</v>
      </c>
      <c r="S35" s="175" t="s">
        <v>292</v>
      </c>
      <c r="T35" s="175" t="s">
        <v>293</v>
      </c>
      <c r="U35" s="175" t="s">
        <v>294</v>
      </c>
      <c r="V35" s="175" t="s">
        <v>295</v>
      </c>
    </row>
    <row r="36" spans="1:22" s="174" customFormat="1" ht="114.75">
      <c r="A36" s="170">
        <v>22</v>
      </c>
      <c r="B36" s="150" t="s">
        <v>160</v>
      </c>
      <c r="C36" s="150" t="s">
        <v>232</v>
      </c>
      <c r="D36" s="150" t="s">
        <v>296</v>
      </c>
      <c r="E36" s="150" t="s">
        <v>240</v>
      </c>
      <c r="F36" s="171" t="s">
        <v>183</v>
      </c>
      <c r="G36" s="171"/>
      <c r="H36" s="171">
        <v>2</v>
      </c>
      <c r="I36" s="171">
        <v>3</v>
      </c>
      <c r="J36" s="171">
        <v>3</v>
      </c>
      <c r="K36" s="171">
        <v>3</v>
      </c>
      <c r="L36" s="171">
        <v>3</v>
      </c>
      <c r="M36" s="171">
        <f t="shared" si="1"/>
        <v>3</v>
      </c>
      <c r="N36" s="171">
        <f t="shared" si="2"/>
        <v>6</v>
      </c>
      <c r="O36" s="151" t="s">
        <v>297</v>
      </c>
      <c r="P36" s="171">
        <v>3</v>
      </c>
      <c r="Q36" s="171">
        <f t="shared" si="3"/>
        <v>8</v>
      </c>
      <c r="R36" s="171" t="str">
        <f t="shared" si="0"/>
        <v>Aceptar activamente</v>
      </c>
      <c r="S36" s="175" t="s">
        <v>298</v>
      </c>
      <c r="T36" s="175" t="s">
        <v>243</v>
      </c>
      <c r="U36" s="175" t="s">
        <v>299</v>
      </c>
      <c r="V36" s="181">
        <v>45046</v>
      </c>
    </row>
    <row r="37" spans="1:22" s="174" customFormat="1" ht="63.75">
      <c r="A37" s="170">
        <v>23</v>
      </c>
      <c r="B37" s="150" t="s">
        <v>160</v>
      </c>
      <c r="C37" s="150" t="s">
        <v>232</v>
      </c>
      <c r="D37" s="150" t="s">
        <v>233</v>
      </c>
      <c r="E37" s="150" t="s">
        <v>165</v>
      </c>
      <c r="F37" s="171" t="s">
        <v>183</v>
      </c>
      <c r="G37" s="171"/>
      <c r="H37" s="171">
        <v>3</v>
      </c>
      <c r="I37" s="171">
        <v>3</v>
      </c>
      <c r="J37" s="171">
        <v>3</v>
      </c>
      <c r="K37" s="171">
        <v>3</v>
      </c>
      <c r="L37" s="171">
        <v>3</v>
      </c>
      <c r="M37" s="171">
        <f t="shared" si="1"/>
        <v>3</v>
      </c>
      <c r="N37" s="171">
        <f t="shared" si="2"/>
        <v>9</v>
      </c>
      <c r="O37" s="151" t="s">
        <v>300</v>
      </c>
      <c r="P37" s="171">
        <v>5</v>
      </c>
      <c r="Q37" s="171">
        <f t="shared" si="3"/>
        <v>12</v>
      </c>
      <c r="R37" s="171" t="str">
        <f t="shared" si="0"/>
        <v>Aceptar activamente</v>
      </c>
      <c r="S37" s="175" t="s">
        <v>301</v>
      </c>
      <c r="T37" s="175" t="s">
        <v>243</v>
      </c>
      <c r="U37" s="175" t="s">
        <v>254</v>
      </c>
      <c r="V37" s="181">
        <v>45107</v>
      </c>
    </row>
    <row r="38" spans="1:22" s="174" customFormat="1" ht="76.5">
      <c r="A38" s="170">
        <v>24</v>
      </c>
      <c r="B38" s="150" t="s">
        <v>160</v>
      </c>
      <c r="C38" s="150" t="s">
        <v>232</v>
      </c>
      <c r="D38" s="150" t="s">
        <v>166</v>
      </c>
      <c r="E38" s="150" t="s">
        <v>241</v>
      </c>
      <c r="F38" s="171" t="s">
        <v>183</v>
      </c>
      <c r="G38" s="171"/>
      <c r="H38" s="171">
        <v>2</v>
      </c>
      <c r="I38" s="171">
        <v>2</v>
      </c>
      <c r="J38" s="171">
        <v>2</v>
      </c>
      <c r="K38" s="171">
        <v>2</v>
      </c>
      <c r="L38" s="171">
        <v>2</v>
      </c>
      <c r="M38" s="171">
        <f t="shared" si="1"/>
        <v>2</v>
      </c>
      <c r="N38" s="171">
        <f t="shared" si="2"/>
        <v>4</v>
      </c>
      <c r="O38" s="151" t="s">
        <v>234</v>
      </c>
      <c r="P38" s="171">
        <v>2</v>
      </c>
      <c r="Q38" s="171">
        <f t="shared" si="3"/>
        <v>4</v>
      </c>
      <c r="R38" s="171" t="str">
        <f t="shared" si="0"/>
        <v>Aceptar activamente</v>
      </c>
      <c r="S38" s="175" t="s">
        <v>302</v>
      </c>
      <c r="T38" s="175" t="s">
        <v>243</v>
      </c>
      <c r="U38" s="175" t="s">
        <v>303</v>
      </c>
      <c r="V38" s="175" t="s">
        <v>304</v>
      </c>
    </row>
    <row r="39" spans="1:22" s="174" customFormat="1" ht="89.25">
      <c r="A39" s="170">
        <v>25</v>
      </c>
      <c r="B39" s="150" t="s">
        <v>160</v>
      </c>
      <c r="C39" s="150" t="s">
        <v>235</v>
      </c>
      <c r="D39" s="150" t="s">
        <v>167</v>
      </c>
      <c r="E39" s="150" t="s">
        <v>236</v>
      </c>
      <c r="F39" s="171" t="s">
        <v>183</v>
      </c>
      <c r="G39" s="171"/>
      <c r="H39" s="171">
        <v>2</v>
      </c>
      <c r="I39" s="171">
        <v>2</v>
      </c>
      <c r="J39" s="171">
        <v>2</v>
      </c>
      <c r="K39" s="171">
        <v>2</v>
      </c>
      <c r="L39" s="171">
        <v>2</v>
      </c>
      <c r="M39" s="171">
        <f t="shared" si="1"/>
        <v>2</v>
      </c>
      <c r="N39" s="171">
        <f t="shared" si="2"/>
        <v>4</v>
      </c>
      <c r="O39" s="151" t="s">
        <v>195</v>
      </c>
      <c r="P39" s="171">
        <v>2</v>
      </c>
      <c r="Q39" s="171">
        <f t="shared" si="3"/>
        <v>4</v>
      </c>
      <c r="R39" s="171" t="str">
        <f t="shared" si="0"/>
        <v>Aceptar activamente</v>
      </c>
      <c r="S39" s="175" t="s">
        <v>305</v>
      </c>
      <c r="T39" s="175" t="s">
        <v>243</v>
      </c>
      <c r="U39" s="175" t="s">
        <v>306</v>
      </c>
      <c r="V39" s="181">
        <v>45107</v>
      </c>
    </row>
    <row r="40" spans="1:22" s="174" customFormat="1" ht="76.5">
      <c r="A40" s="170">
        <v>26</v>
      </c>
      <c r="B40" s="150" t="s">
        <v>160</v>
      </c>
      <c r="C40" s="150" t="s">
        <v>235</v>
      </c>
      <c r="D40" s="150" t="s">
        <v>168</v>
      </c>
      <c r="E40" s="150" t="s">
        <v>196</v>
      </c>
      <c r="F40" s="171" t="s">
        <v>183</v>
      </c>
      <c r="G40" s="171"/>
      <c r="H40" s="171">
        <v>4</v>
      </c>
      <c r="I40" s="171">
        <v>4</v>
      </c>
      <c r="J40" s="171">
        <v>4</v>
      </c>
      <c r="K40" s="171">
        <v>4</v>
      </c>
      <c r="L40" s="171">
        <v>4</v>
      </c>
      <c r="M40" s="171">
        <f t="shared" si="1"/>
        <v>4</v>
      </c>
      <c r="N40" s="171">
        <f t="shared" si="2"/>
        <v>16</v>
      </c>
      <c r="O40" s="151" t="s">
        <v>237</v>
      </c>
      <c r="P40" s="171">
        <v>4</v>
      </c>
      <c r="Q40" s="171">
        <f>ROUND(AVERAGE(P40,H40)*AVERAGE(I40:M40),0)</f>
        <v>16</v>
      </c>
      <c r="R40" s="171" t="str">
        <f>IF(Q40&lt;=3,"Aceptar",IF(Q40&lt;=19,"Aceptar activamente","Evitar"))</f>
        <v>Aceptar activamente</v>
      </c>
      <c r="S40" s="177" t="s">
        <v>247</v>
      </c>
      <c r="T40" s="177" t="s">
        <v>243</v>
      </c>
      <c r="U40" s="177" t="s">
        <v>246</v>
      </c>
      <c r="V40" s="181">
        <v>45107</v>
      </c>
    </row>
    <row r="41" spans="1:22" s="179" customFormat="1" ht="38.25">
      <c r="A41" s="170">
        <v>27</v>
      </c>
      <c r="B41" s="150" t="s">
        <v>169</v>
      </c>
      <c r="C41" s="150" t="s">
        <v>170</v>
      </c>
      <c r="D41" s="150" t="s">
        <v>171</v>
      </c>
      <c r="E41" s="150" t="s">
        <v>238</v>
      </c>
      <c r="F41" s="171" t="s">
        <v>183</v>
      </c>
      <c r="G41" s="171"/>
      <c r="H41" s="171">
        <v>4</v>
      </c>
      <c r="I41" s="171">
        <v>4</v>
      </c>
      <c r="J41" s="171">
        <v>4</v>
      </c>
      <c r="K41" s="171">
        <v>4</v>
      </c>
      <c r="L41" s="171">
        <v>4</v>
      </c>
      <c r="M41" s="171">
        <f>AVERAGE(I41:L41)</f>
        <v>4</v>
      </c>
      <c r="N41" s="171">
        <f>+H41*M41</f>
        <v>16</v>
      </c>
      <c r="O41" s="150" t="s">
        <v>182</v>
      </c>
      <c r="P41" s="171">
        <v>5</v>
      </c>
      <c r="Q41" s="171">
        <f>ROUND(AVERAGE(P41,H41)*AVERAGE(I41:M41),0)</f>
        <v>18</v>
      </c>
      <c r="R41" s="171" t="str">
        <f>IF(Q41&lt;=3,"Aceptar",IF(Q41&lt;=19,"Aceptar activamente","Evitar"))</f>
        <v>Aceptar activamente</v>
      </c>
      <c r="S41" s="177" t="s">
        <v>242</v>
      </c>
      <c r="T41" s="177" t="s">
        <v>243</v>
      </c>
      <c r="U41" s="177" t="s">
        <v>244</v>
      </c>
      <c r="V41" s="177" t="s">
        <v>245</v>
      </c>
    </row>
    <row r="42" spans="1:22" ht="15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</row>
    <row r="43" spans="1:22" ht="15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</row>
    <row r="44" spans="1:22" ht="15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</row>
    <row r="45" spans="1:22" ht="15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</row>
  </sheetData>
  <mergeCells count="3">
    <mergeCell ref="A1:D4"/>
    <mergeCell ref="E3:U4"/>
    <mergeCell ref="E1:U2"/>
  </mergeCells>
  <phoneticPr fontId="7" type="noConversion"/>
  <conditionalFormatting sqref="H15 H24:H41">
    <cfRule type="expression" dxfId="204" priority="191">
      <formula>H15=1</formula>
    </cfRule>
    <cfRule type="expression" dxfId="203" priority="192">
      <formula>H15=2</formula>
    </cfRule>
    <cfRule type="expression" dxfId="202" priority="193">
      <formula>H15=3</formula>
    </cfRule>
    <cfRule type="expression" dxfId="201" priority="194">
      <formula>H15=4</formula>
    </cfRule>
    <cfRule type="expression" dxfId="200" priority="195">
      <formula>H15=5</formula>
    </cfRule>
  </conditionalFormatting>
  <conditionalFormatting sqref="H24:H41 P16:P21 P23:P41">
    <cfRule type="expression" dxfId="199" priority="196">
      <formula>#REF!=1</formula>
    </cfRule>
    <cfRule type="expression" dxfId="198" priority="197">
      <formula>#REF!=2</formula>
    </cfRule>
    <cfRule type="expression" dxfId="197" priority="198">
      <formula>#REF!=3</formula>
    </cfRule>
    <cfRule type="expression" dxfId="196" priority="199">
      <formula>#REF!=4</formula>
    </cfRule>
    <cfRule type="expression" dxfId="195" priority="200">
      <formula>#REF!=5</formula>
    </cfRule>
  </conditionalFormatting>
  <conditionalFormatting sqref="M41 I24:M40 P15:P21 F15:G21 F23:G41 P23:P41">
    <cfRule type="expression" dxfId="194" priority="186">
      <formula>F15=1</formula>
    </cfRule>
    <cfRule type="expression" dxfId="193" priority="187">
      <formula>F15=2</formula>
    </cfRule>
    <cfRule type="expression" dxfId="192" priority="188">
      <formula>F15=3</formula>
    </cfRule>
    <cfRule type="expression" dxfId="191" priority="189">
      <formula>F15=4</formula>
    </cfRule>
    <cfRule type="expression" dxfId="190" priority="190">
      <formula>F15=5</formula>
    </cfRule>
  </conditionalFormatting>
  <conditionalFormatting sqref="I15:L15">
    <cfRule type="expression" dxfId="189" priority="181">
      <formula>I15=1</formula>
    </cfRule>
    <cfRule type="expression" dxfId="188" priority="182">
      <formula>I15=2</formula>
    </cfRule>
    <cfRule type="expression" dxfId="187" priority="183">
      <formula>I15=3</formula>
    </cfRule>
    <cfRule type="expression" dxfId="186" priority="184">
      <formula>I15=4</formula>
    </cfRule>
    <cfRule type="expression" dxfId="185" priority="185">
      <formula>I15=5</formula>
    </cfRule>
  </conditionalFormatting>
  <conditionalFormatting sqref="N15 M24:N41 Q15:Q21 Q23:Q41">
    <cfRule type="expression" dxfId="184" priority="173">
      <formula>M15&lt;=3</formula>
    </cfRule>
    <cfRule type="expression" dxfId="183" priority="174">
      <formula>M15&lt;=6</formula>
    </cfRule>
    <cfRule type="expression" dxfId="182" priority="175">
      <formula>M15&lt;=12</formula>
    </cfRule>
    <cfRule type="expression" dxfId="181" priority="176">
      <formula>M15&lt;=16</formula>
    </cfRule>
    <cfRule type="expression" dxfId="180" priority="177">
      <formula>M15&lt;=25</formula>
    </cfRule>
  </conditionalFormatting>
  <conditionalFormatting sqref="R15:R21 R23:R41">
    <cfRule type="expression" dxfId="179" priority="178">
      <formula>S15="Aceptar"</formula>
    </cfRule>
    <cfRule type="expression" dxfId="178" priority="179">
      <formula>S15="Aceptar Activamente"</formula>
    </cfRule>
    <cfRule type="expression" dxfId="177" priority="180">
      <formula>R15="Evitar"</formula>
    </cfRule>
  </conditionalFormatting>
  <conditionalFormatting sqref="R15:R21 R23:R41">
    <cfRule type="expression" dxfId="176" priority="170">
      <formula>R15="Aceptar"</formula>
    </cfRule>
    <cfRule type="expression" dxfId="175" priority="171">
      <formula>R15="Aceptar activamente"</formula>
    </cfRule>
    <cfRule type="expression" dxfId="174" priority="172">
      <formula>R15="Evitar"</formula>
    </cfRule>
  </conditionalFormatting>
  <conditionalFormatting sqref="M15">
    <cfRule type="expression" dxfId="173" priority="165">
      <formula>M15&lt;=3</formula>
    </cfRule>
    <cfRule type="expression" dxfId="172" priority="166">
      <formula>M15&lt;=6</formula>
    </cfRule>
    <cfRule type="expression" dxfId="171" priority="167">
      <formula>M15&lt;=12</formula>
    </cfRule>
    <cfRule type="expression" dxfId="170" priority="168">
      <formula>M15&lt;=16</formula>
    </cfRule>
    <cfRule type="expression" dxfId="169" priority="169">
      <formula>M15&lt;=25</formula>
    </cfRule>
  </conditionalFormatting>
  <conditionalFormatting sqref="H16">
    <cfRule type="expression" dxfId="168" priority="155">
      <formula>H16=1</formula>
    </cfRule>
    <cfRule type="expression" dxfId="167" priority="156">
      <formula>H16=2</formula>
    </cfRule>
    <cfRule type="expression" dxfId="166" priority="157">
      <formula>H16=3</formula>
    </cfRule>
    <cfRule type="expression" dxfId="165" priority="158">
      <formula>H16=4</formula>
    </cfRule>
    <cfRule type="expression" dxfId="164" priority="159">
      <formula>H16=5</formula>
    </cfRule>
  </conditionalFormatting>
  <conditionalFormatting sqref="H16">
    <cfRule type="expression" dxfId="163" priority="160">
      <formula>#REF!=1</formula>
    </cfRule>
    <cfRule type="expression" dxfId="162" priority="161">
      <formula>#REF!=2</formula>
    </cfRule>
    <cfRule type="expression" dxfId="161" priority="162">
      <formula>#REF!=3</formula>
    </cfRule>
    <cfRule type="expression" dxfId="160" priority="163">
      <formula>#REF!=4</formula>
    </cfRule>
    <cfRule type="expression" dxfId="159" priority="164">
      <formula>#REF!=5</formula>
    </cfRule>
  </conditionalFormatting>
  <conditionalFormatting sqref="I16:M16">
    <cfRule type="expression" dxfId="158" priority="150">
      <formula>I16=1</formula>
    </cfRule>
    <cfRule type="expression" dxfId="157" priority="151">
      <formula>I16=2</formula>
    </cfRule>
    <cfRule type="expression" dxfId="156" priority="152">
      <formula>I16=3</formula>
    </cfRule>
    <cfRule type="expression" dxfId="155" priority="153">
      <formula>I16=4</formula>
    </cfRule>
    <cfRule type="expression" dxfId="154" priority="154">
      <formula>I16=5</formula>
    </cfRule>
  </conditionalFormatting>
  <conditionalFormatting sqref="M16">
    <cfRule type="expression" dxfId="153" priority="145">
      <formula>M16&lt;=3</formula>
    </cfRule>
    <cfRule type="expression" dxfId="152" priority="146">
      <formula>M16&lt;=6</formula>
    </cfRule>
    <cfRule type="expression" dxfId="151" priority="147">
      <formula>M16&lt;=12</formula>
    </cfRule>
    <cfRule type="expression" dxfId="150" priority="148">
      <formula>M16&lt;=16</formula>
    </cfRule>
    <cfRule type="expression" dxfId="149" priority="149">
      <formula>M16&lt;=25</formula>
    </cfRule>
  </conditionalFormatting>
  <conditionalFormatting sqref="N16">
    <cfRule type="expression" dxfId="148" priority="140">
      <formula>N16&lt;=3</formula>
    </cfRule>
    <cfRule type="expression" dxfId="147" priority="141">
      <formula>N16&lt;=6</formula>
    </cfRule>
    <cfRule type="expression" dxfId="146" priority="142">
      <formula>N16&lt;=12</formula>
    </cfRule>
    <cfRule type="expression" dxfId="145" priority="143">
      <formula>N16&lt;=16</formula>
    </cfRule>
    <cfRule type="expression" dxfId="144" priority="144">
      <formula>N16&lt;=25</formula>
    </cfRule>
  </conditionalFormatting>
  <conditionalFormatting sqref="R16">
    <cfRule type="expression" dxfId="143" priority="137">
      <formula>R16="Aceptar"</formula>
    </cfRule>
    <cfRule type="expression" dxfId="142" priority="138">
      <formula>R16="Aceptar activamente"</formula>
    </cfRule>
    <cfRule type="expression" dxfId="141" priority="139">
      <formula>R16="Evitar"</formula>
    </cfRule>
  </conditionalFormatting>
  <conditionalFormatting sqref="H17 H19:H21 H23">
    <cfRule type="expression" dxfId="140" priority="132">
      <formula>H17=1</formula>
    </cfRule>
    <cfRule type="expression" dxfId="139" priority="133">
      <formula>H17=2</formula>
    </cfRule>
    <cfRule type="expression" dxfId="138" priority="134">
      <formula>H17=3</formula>
    </cfRule>
    <cfRule type="expression" dxfId="137" priority="135">
      <formula>H17=4</formula>
    </cfRule>
    <cfRule type="expression" dxfId="136" priority="136">
      <formula>H17=5</formula>
    </cfRule>
  </conditionalFormatting>
  <conditionalFormatting sqref="I19:L19 I21:M21">
    <cfRule type="expression" dxfId="135" priority="127">
      <formula>I19=1</formula>
    </cfRule>
    <cfRule type="expression" dxfId="134" priority="128">
      <formula>I19=2</formula>
    </cfRule>
    <cfRule type="expression" dxfId="133" priority="129">
      <formula>I19=3</formula>
    </cfRule>
    <cfRule type="expression" dxfId="132" priority="130">
      <formula>I19=4</formula>
    </cfRule>
    <cfRule type="expression" dxfId="131" priority="131">
      <formula>I19=5</formula>
    </cfRule>
  </conditionalFormatting>
  <conditionalFormatting sqref="N17 N19 N21">
    <cfRule type="expression" dxfId="130" priority="122">
      <formula>N17&lt;=3</formula>
    </cfRule>
    <cfRule type="expression" dxfId="129" priority="123">
      <formula>N17&lt;=6</formula>
    </cfRule>
    <cfRule type="expression" dxfId="128" priority="124">
      <formula>N17&lt;=12</formula>
    </cfRule>
    <cfRule type="expression" dxfId="127" priority="125">
      <formula>N17&lt;=16</formula>
    </cfRule>
    <cfRule type="expression" dxfId="126" priority="126">
      <formula>N17&lt;=25</formula>
    </cfRule>
  </conditionalFormatting>
  <conditionalFormatting sqref="M17 M19">
    <cfRule type="expression" dxfId="125" priority="117">
      <formula>M17&lt;=3</formula>
    </cfRule>
    <cfRule type="expression" dxfId="124" priority="118">
      <formula>M17&lt;=6</formula>
    </cfRule>
    <cfRule type="expression" dxfId="123" priority="119">
      <formula>M17&lt;=12</formula>
    </cfRule>
    <cfRule type="expression" dxfId="122" priority="120">
      <formula>M17&lt;=16</formula>
    </cfRule>
    <cfRule type="expression" dxfId="121" priority="121">
      <formula>M17&lt;=25</formula>
    </cfRule>
  </conditionalFormatting>
  <conditionalFormatting sqref="H18">
    <cfRule type="expression" dxfId="120" priority="107">
      <formula>H18=1</formula>
    </cfRule>
    <cfRule type="expression" dxfId="119" priority="108">
      <formula>H18=2</formula>
    </cfRule>
    <cfRule type="expression" dxfId="118" priority="109">
      <formula>H18=3</formula>
    </cfRule>
    <cfRule type="expression" dxfId="117" priority="110">
      <formula>H18=4</formula>
    </cfRule>
    <cfRule type="expression" dxfId="116" priority="111">
      <formula>H18=5</formula>
    </cfRule>
  </conditionalFormatting>
  <conditionalFormatting sqref="H18">
    <cfRule type="expression" dxfId="115" priority="112">
      <formula>#REF!=1</formula>
    </cfRule>
    <cfRule type="expression" dxfId="114" priority="113">
      <formula>#REF!=2</formula>
    </cfRule>
    <cfRule type="expression" dxfId="113" priority="114">
      <formula>#REF!=3</formula>
    </cfRule>
    <cfRule type="expression" dxfId="112" priority="115">
      <formula>#REF!=4</formula>
    </cfRule>
    <cfRule type="expression" dxfId="111" priority="116">
      <formula>#REF!=5</formula>
    </cfRule>
  </conditionalFormatting>
  <conditionalFormatting sqref="I18:M18">
    <cfRule type="expression" dxfId="110" priority="102">
      <formula>I18=1</formula>
    </cfRule>
    <cfRule type="expression" dxfId="109" priority="103">
      <formula>I18=2</formula>
    </cfRule>
    <cfRule type="expression" dxfId="108" priority="104">
      <formula>I18=3</formula>
    </cfRule>
    <cfRule type="expression" dxfId="107" priority="105">
      <formula>I18=4</formula>
    </cfRule>
    <cfRule type="expression" dxfId="106" priority="106">
      <formula>I18=5</formula>
    </cfRule>
  </conditionalFormatting>
  <conditionalFormatting sqref="M18">
    <cfRule type="expression" dxfId="105" priority="97">
      <formula>M18&lt;=3</formula>
    </cfRule>
    <cfRule type="expression" dxfId="104" priority="98">
      <formula>M18&lt;=6</formula>
    </cfRule>
    <cfRule type="expression" dxfId="103" priority="99">
      <formula>M18&lt;=12</formula>
    </cfRule>
    <cfRule type="expression" dxfId="102" priority="100">
      <formula>M18&lt;=16</formula>
    </cfRule>
    <cfRule type="expression" dxfId="101" priority="101">
      <formula>M18&lt;=25</formula>
    </cfRule>
  </conditionalFormatting>
  <conditionalFormatting sqref="N18 N20 N23">
    <cfRule type="expression" dxfId="100" priority="92">
      <formula>N18&lt;=3</formula>
    </cfRule>
    <cfRule type="expression" dxfId="99" priority="93">
      <formula>N18&lt;=6</formula>
    </cfRule>
    <cfRule type="expression" dxfId="98" priority="94">
      <formula>N18&lt;=12</formula>
    </cfRule>
    <cfRule type="expression" dxfId="97" priority="95">
      <formula>N18&lt;=16</formula>
    </cfRule>
    <cfRule type="expression" dxfId="96" priority="96">
      <formula>N18&lt;=25</formula>
    </cfRule>
  </conditionalFormatting>
  <conditionalFormatting sqref="I41:M41">
    <cfRule type="expression" dxfId="95" priority="87">
      <formula>I41=1</formula>
    </cfRule>
    <cfRule type="expression" dxfId="94" priority="88">
      <formula>I41=2</formula>
    </cfRule>
    <cfRule type="expression" dxfId="93" priority="89">
      <formula>I41=3</formula>
    </cfRule>
    <cfRule type="expression" dxfId="92" priority="90">
      <formula>I41=4</formula>
    </cfRule>
    <cfRule type="expression" dxfId="91" priority="91">
      <formula>I41=5</formula>
    </cfRule>
  </conditionalFormatting>
  <conditionalFormatting sqref="I17:L17">
    <cfRule type="expression" dxfId="90" priority="82">
      <formula>I17=1</formula>
    </cfRule>
    <cfRule type="expression" dxfId="89" priority="83">
      <formula>I17=2</formula>
    </cfRule>
    <cfRule type="expression" dxfId="88" priority="84">
      <formula>I17=3</formula>
    </cfRule>
    <cfRule type="expression" dxfId="87" priority="85">
      <formula>I17=4</formula>
    </cfRule>
    <cfRule type="expression" dxfId="86" priority="86">
      <formula>I17=5</formula>
    </cfRule>
  </conditionalFormatting>
  <conditionalFormatting sqref="I20:L20">
    <cfRule type="expression" dxfId="85" priority="77">
      <formula>I20=1</formula>
    </cfRule>
    <cfRule type="expression" dxfId="84" priority="78">
      <formula>I20=2</formula>
    </cfRule>
    <cfRule type="expression" dxfId="83" priority="79">
      <formula>I20=3</formula>
    </cfRule>
    <cfRule type="expression" dxfId="82" priority="80">
      <formula>I20=4</formula>
    </cfRule>
    <cfRule type="expression" dxfId="81" priority="81">
      <formula>I20=5</formula>
    </cfRule>
  </conditionalFormatting>
  <conditionalFormatting sqref="I23:M23">
    <cfRule type="expression" dxfId="80" priority="72">
      <formula>I23=1</formula>
    </cfRule>
    <cfRule type="expression" dxfId="79" priority="73">
      <formula>I23=2</formula>
    </cfRule>
    <cfRule type="expression" dxfId="78" priority="74">
      <formula>I23=3</formula>
    </cfRule>
    <cfRule type="expression" dxfId="77" priority="75">
      <formula>I23=4</formula>
    </cfRule>
    <cfRule type="expression" dxfId="76" priority="76">
      <formula>I23=5</formula>
    </cfRule>
  </conditionalFormatting>
  <conditionalFormatting sqref="H22">
    <cfRule type="expression" dxfId="75" priority="52">
      <formula>H22=1</formula>
    </cfRule>
    <cfRule type="expression" dxfId="74" priority="53">
      <formula>H22=2</formula>
    </cfRule>
    <cfRule type="expression" dxfId="73" priority="54">
      <formula>H22=3</formula>
    </cfRule>
    <cfRule type="expression" dxfId="72" priority="55">
      <formula>H22=4</formula>
    </cfRule>
    <cfRule type="expression" dxfId="71" priority="56">
      <formula>H22=5</formula>
    </cfRule>
  </conditionalFormatting>
  <conditionalFormatting sqref="H22">
    <cfRule type="expression" dxfId="70" priority="57">
      <formula>#REF!=1</formula>
    </cfRule>
    <cfRule type="expression" dxfId="69" priority="58">
      <formula>#REF!=2</formula>
    </cfRule>
    <cfRule type="expression" dxfId="68" priority="59">
      <formula>#REF!=3</formula>
    </cfRule>
    <cfRule type="expression" dxfId="67" priority="60">
      <formula>#REF!=4</formula>
    </cfRule>
    <cfRule type="expression" dxfId="66" priority="61">
      <formula>#REF!=5</formula>
    </cfRule>
  </conditionalFormatting>
  <conditionalFormatting sqref="I22:L22">
    <cfRule type="expression" dxfId="65" priority="47">
      <formula>I22=1</formula>
    </cfRule>
    <cfRule type="expression" dxfId="64" priority="48">
      <formula>I22=2</formula>
    </cfRule>
    <cfRule type="expression" dxfId="63" priority="49">
      <formula>I22=3</formula>
    </cfRule>
    <cfRule type="expression" dxfId="62" priority="50">
      <formula>I22=4</formula>
    </cfRule>
    <cfRule type="expression" dxfId="61" priority="51">
      <formula>I22=5</formula>
    </cfRule>
  </conditionalFormatting>
  <conditionalFormatting sqref="R22">
    <cfRule type="expression" dxfId="60" priority="26">
      <formula>R22="Aceptar"</formula>
    </cfRule>
    <cfRule type="expression" dxfId="59" priority="27">
      <formula>R22="Aceptar activamente"</formula>
    </cfRule>
    <cfRule type="expression" dxfId="58" priority="28">
      <formula>R22="Evitar"</formula>
    </cfRule>
  </conditionalFormatting>
  <conditionalFormatting sqref="P22">
    <cfRule type="expression" dxfId="57" priority="42">
      <formula>#REF!=1</formula>
    </cfRule>
    <cfRule type="expression" dxfId="56" priority="43">
      <formula>#REF!=2</formula>
    </cfRule>
    <cfRule type="expression" dxfId="55" priority="44">
      <formula>#REF!=3</formula>
    </cfRule>
    <cfRule type="expression" dxfId="54" priority="45">
      <formula>#REF!=4</formula>
    </cfRule>
    <cfRule type="expression" dxfId="53" priority="46">
      <formula>#REF!=5</formula>
    </cfRule>
  </conditionalFormatting>
  <conditionalFormatting sqref="P22">
    <cfRule type="expression" dxfId="52" priority="37">
      <formula>P22=1</formula>
    </cfRule>
    <cfRule type="expression" dxfId="51" priority="38">
      <formula>P22=2</formula>
    </cfRule>
    <cfRule type="expression" dxfId="50" priority="39">
      <formula>P22=3</formula>
    </cfRule>
    <cfRule type="expression" dxfId="49" priority="40">
      <formula>P22=4</formula>
    </cfRule>
    <cfRule type="expression" dxfId="48" priority="41">
      <formula>P22=5</formula>
    </cfRule>
  </conditionalFormatting>
  <conditionalFormatting sqref="Q22">
    <cfRule type="expression" dxfId="47" priority="29">
      <formula>Q22&lt;=3</formula>
    </cfRule>
    <cfRule type="expression" dxfId="46" priority="30">
      <formula>Q22&lt;=6</formula>
    </cfRule>
    <cfRule type="expression" dxfId="45" priority="31">
      <formula>Q22&lt;=12</formula>
    </cfRule>
    <cfRule type="expression" dxfId="44" priority="32">
      <formula>Q22&lt;=16</formula>
    </cfRule>
    <cfRule type="expression" dxfId="43" priority="33">
      <formula>Q22&lt;=25</formula>
    </cfRule>
  </conditionalFormatting>
  <conditionalFormatting sqref="R22">
    <cfRule type="expression" dxfId="42" priority="34">
      <formula>S19="Aceptar"</formula>
    </cfRule>
    <cfRule type="expression" dxfId="41" priority="35">
      <formula>S19="Aceptar Activamente"</formula>
    </cfRule>
    <cfRule type="expression" dxfId="40" priority="36">
      <formula>R22="Evitar"</formula>
    </cfRule>
  </conditionalFormatting>
  <conditionalFormatting sqref="F22:G22">
    <cfRule type="expression" dxfId="39" priority="67">
      <formula>#REF!=1</formula>
    </cfRule>
    <cfRule type="expression" dxfId="38" priority="68">
      <formula>#REF!=2</formula>
    </cfRule>
    <cfRule type="expression" dxfId="37" priority="69">
      <formula>#REF!=3</formula>
    </cfRule>
    <cfRule type="expression" dxfId="36" priority="70">
      <formula>#REF!=4</formula>
    </cfRule>
    <cfRule type="expression" dxfId="35" priority="71">
      <formula>#REF!=5</formula>
    </cfRule>
  </conditionalFormatting>
  <conditionalFormatting sqref="M22">
    <cfRule type="expression" dxfId="34" priority="11">
      <formula>M22=1</formula>
    </cfRule>
    <cfRule type="expression" dxfId="33" priority="12">
      <formula>M22=2</formula>
    </cfRule>
    <cfRule type="expression" dxfId="32" priority="13">
      <formula>M22=3</formula>
    </cfRule>
    <cfRule type="expression" dxfId="31" priority="14">
      <formula>M22=4</formula>
    </cfRule>
    <cfRule type="expression" dxfId="30" priority="15">
      <formula>M22=5</formula>
    </cfRule>
  </conditionalFormatting>
  <conditionalFormatting sqref="N22">
    <cfRule type="expression" dxfId="29" priority="6">
      <formula>N22&lt;=3</formula>
    </cfRule>
    <cfRule type="expression" dxfId="28" priority="7">
      <formula>N22&lt;=6</formula>
    </cfRule>
    <cfRule type="expression" dxfId="27" priority="8">
      <formula>N22&lt;=12</formula>
    </cfRule>
    <cfRule type="expression" dxfId="26" priority="9">
      <formula>N22&lt;=16</formula>
    </cfRule>
    <cfRule type="expression" dxfId="25" priority="10">
      <formula>N22&lt;=25</formula>
    </cfRule>
  </conditionalFormatting>
  <conditionalFormatting sqref="M20">
    <cfRule type="expression" dxfId="24" priority="1">
      <formula>M20=1</formula>
    </cfRule>
    <cfRule type="expression" dxfId="23" priority="2">
      <formula>M20=2</formula>
    </cfRule>
    <cfRule type="expression" dxfId="22" priority="3">
      <formula>M20=3</formula>
    </cfRule>
    <cfRule type="expression" dxfId="21" priority="4">
      <formula>M20=4</formula>
    </cfRule>
    <cfRule type="expression" dxfId="20" priority="5">
      <formula>M20=5</formula>
    </cfRule>
  </conditionalFormatting>
  <dataValidations count="1">
    <dataValidation allowBlank="1" showErrorMessage="1" sqref="P15:R41 F15:N41"/>
  </dataValidations>
  <pageMargins left="0.7" right="0.7" top="0.75" bottom="0.75" header="0.3" footer="0.3"/>
  <pageSetup paperSize="9" scale="30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B767"/>
  <sheetViews>
    <sheetView topLeftCell="A3" workbookViewId="0">
      <selection activeCell="C15" sqref="C15"/>
    </sheetView>
  </sheetViews>
  <sheetFormatPr baseColWidth="10" defaultRowHeight="15"/>
  <cols>
    <col min="2" max="2" width="14.85546875" customWidth="1"/>
    <col min="3" max="3" width="32.7109375" customWidth="1"/>
    <col min="4" max="4" width="45.85546875" customWidth="1"/>
    <col min="5" max="5" width="18.5703125" customWidth="1"/>
    <col min="6" max="6" width="21.28515625" customWidth="1"/>
    <col min="7" max="106" width="11.42578125" style="109"/>
  </cols>
  <sheetData>
    <row r="1" spans="1:6" s="109" customFormat="1">
      <c r="A1" s="108"/>
      <c r="B1" s="118"/>
      <c r="C1" s="247" t="s">
        <v>124</v>
      </c>
      <c r="D1" s="248"/>
      <c r="E1" s="248"/>
      <c r="F1" s="249"/>
    </row>
    <row r="2" spans="1:6" s="109" customFormat="1" ht="27" customHeight="1">
      <c r="A2" s="110"/>
      <c r="B2" s="111"/>
      <c r="C2" s="250"/>
      <c r="D2" s="251"/>
      <c r="E2" s="251"/>
      <c r="F2" s="252"/>
    </row>
    <row r="3" spans="1:6" s="109" customFormat="1" ht="31.5" customHeight="1" thickBot="1">
      <c r="A3" s="110"/>
      <c r="B3" s="111"/>
      <c r="C3" s="253"/>
      <c r="D3" s="254"/>
      <c r="E3" s="254"/>
      <c r="F3" s="255"/>
    </row>
    <row r="4" spans="1:6" s="109" customFormat="1" ht="15.75" thickBot="1">
      <c r="A4" s="258"/>
      <c r="B4" s="259"/>
      <c r="C4" s="120" t="s">
        <v>131</v>
      </c>
      <c r="D4" s="120"/>
      <c r="E4" s="246" t="s">
        <v>123</v>
      </c>
      <c r="F4" s="246"/>
    </row>
    <row r="5" spans="1:6" s="109" customFormat="1">
      <c r="A5" s="119"/>
      <c r="B5" s="119"/>
      <c r="C5" s="117"/>
      <c r="D5" s="117"/>
      <c r="E5" s="117"/>
      <c r="F5" s="117"/>
    </row>
    <row r="6" spans="1:6" s="109" customFormat="1" ht="25.5" customHeight="1">
      <c r="A6" s="257" t="s">
        <v>121</v>
      </c>
      <c r="B6" s="257"/>
      <c r="C6" s="257"/>
      <c r="D6" s="257"/>
      <c r="E6" s="257"/>
      <c r="F6" s="257"/>
    </row>
    <row r="7" spans="1:6" s="109" customFormat="1"/>
    <row r="8" spans="1:6" ht="45.75" customHeight="1">
      <c r="A8" s="256" t="s">
        <v>91</v>
      </c>
      <c r="B8" s="256"/>
      <c r="C8" s="242" t="s">
        <v>85</v>
      </c>
      <c r="D8" s="243"/>
      <c r="E8" s="126" t="s">
        <v>119</v>
      </c>
      <c r="F8" s="126" t="s">
        <v>120</v>
      </c>
    </row>
    <row r="9" spans="1:6" ht="128.25" customHeight="1">
      <c r="A9" s="19" t="s">
        <v>8</v>
      </c>
      <c r="B9" s="17" t="s">
        <v>84</v>
      </c>
      <c r="C9" s="244" t="s">
        <v>107</v>
      </c>
      <c r="D9" s="245"/>
      <c r="E9" s="152">
        <f ca="1">AVERAGEIF('Matriz SAGRILAFT'!$F$15:$F$45,"x",'Matriz SAGRILAFT'!N15:N41)</f>
        <v>9.2407407407407405</v>
      </c>
      <c r="F9" s="152">
        <f ca="1">AVERAGEIF('Matriz SAGRILAFT'!$F$15:$F$45,"x",'Matriz SAGRILAFT'!Q15:Q41)</f>
        <v>12.143518518518519</v>
      </c>
    </row>
    <row r="10" spans="1:6" ht="53.25" customHeight="1">
      <c r="A10" s="19" t="s">
        <v>11</v>
      </c>
      <c r="B10" s="19" t="s">
        <v>88</v>
      </c>
      <c r="C10" s="244" t="s">
        <v>87</v>
      </c>
      <c r="D10" s="245"/>
      <c r="E10" s="152">
        <f>AVERAGEIF('Matriz SAGRILAFT'!$G$15:$G$45,"x",'Matriz SAGRILAFT'!N16:N46)</f>
        <v>8.375</v>
      </c>
      <c r="F10" s="152">
        <f>AVERAGEIF('Matriz SAGRILAFT'!$G$15:$G$45,"x",'Matriz SAGRILAFT'!Q16:Q46)</f>
        <v>12</v>
      </c>
    </row>
    <row r="11" spans="1:6" s="109" customFormat="1"/>
    <row r="12" spans="1:6" s="109" customFormat="1"/>
    <row r="13" spans="1:6" s="109" customFormat="1" ht="54.75" customHeight="1">
      <c r="A13" s="241"/>
      <c r="B13" s="241"/>
      <c r="C13" s="241"/>
      <c r="D13" s="241"/>
      <c r="E13" s="241"/>
      <c r="F13" s="241"/>
    </row>
    <row r="14" spans="1:6" s="109" customFormat="1"/>
    <row r="15" spans="1:6" s="109" customFormat="1"/>
    <row r="16" spans="1:6" s="109" customFormat="1"/>
    <row r="17" s="109" customFormat="1"/>
    <row r="18" s="109" customFormat="1"/>
    <row r="19" s="109" customFormat="1"/>
    <row r="20" s="109" customFormat="1"/>
    <row r="21" s="109" customFormat="1"/>
    <row r="22" s="109" customFormat="1"/>
    <row r="23" s="109" customFormat="1"/>
    <row r="24" s="109" customFormat="1"/>
    <row r="25" s="109" customFormat="1"/>
    <row r="26" s="109" customFormat="1"/>
    <row r="27" s="109" customFormat="1"/>
    <row r="28" s="109" customFormat="1"/>
    <row r="29" s="109" customFormat="1"/>
    <row r="30" s="109" customFormat="1"/>
    <row r="31" s="109" customFormat="1"/>
    <row r="32" s="109" customFormat="1"/>
    <row r="33" s="109" customFormat="1"/>
    <row r="34" s="109" customFormat="1"/>
    <row r="35" s="109" customFormat="1"/>
    <row r="36" s="109" customFormat="1"/>
    <row r="37" s="109" customFormat="1"/>
    <row r="38" s="109" customFormat="1"/>
    <row r="39" s="109" customFormat="1"/>
    <row r="40" s="109" customFormat="1"/>
    <row r="41" s="109" customFormat="1"/>
    <row r="42" s="109" customFormat="1"/>
    <row r="43" s="109" customFormat="1"/>
    <row r="44" s="109" customFormat="1"/>
    <row r="45" s="109" customFormat="1"/>
    <row r="46" s="109" customFormat="1"/>
    <row r="47" s="109" customFormat="1"/>
    <row r="48" s="109" customFormat="1"/>
    <row r="49" s="109" customFormat="1"/>
    <row r="50" s="109" customFormat="1"/>
    <row r="51" s="109" customFormat="1"/>
    <row r="52" s="109" customFormat="1"/>
    <row r="53" s="109" customFormat="1"/>
    <row r="54" s="109" customFormat="1"/>
    <row r="55" s="109" customFormat="1"/>
    <row r="56" s="109" customFormat="1"/>
    <row r="57" s="109" customFormat="1"/>
    <row r="58" s="109" customFormat="1"/>
    <row r="59" s="109" customFormat="1"/>
    <row r="60" s="109" customFormat="1"/>
    <row r="61" s="109" customFormat="1"/>
    <row r="62" s="109" customFormat="1"/>
    <row r="63" s="109" customFormat="1"/>
    <row r="64" s="109" customFormat="1"/>
    <row r="65" s="109" customFormat="1"/>
    <row r="66" s="109" customFormat="1"/>
    <row r="67" s="109" customFormat="1"/>
    <row r="68" s="109" customFormat="1"/>
    <row r="69" s="109" customFormat="1"/>
    <row r="70" s="109" customFormat="1"/>
    <row r="71" s="109" customFormat="1"/>
    <row r="72" s="109" customFormat="1"/>
    <row r="73" s="109" customFormat="1"/>
    <row r="74" s="109" customFormat="1"/>
    <row r="75" s="109" customFormat="1"/>
    <row r="76" s="109" customFormat="1"/>
    <row r="77" s="109" customFormat="1"/>
    <row r="78" s="109" customFormat="1"/>
    <row r="79" s="109" customFormat="1"/>
    <row r="80" s="109" customFormat="1"/>
    <row r="81" s="109" customFormat="1"/>
    <row r="82" s="109" customFormat="1"/>
    <row r="83" s="109" customFormat="1"/>
    <row r="84" s="109" customFormat="1"/>
    <row r="85" s="109" customFormat="1"/>
    <row r="86" s="109" customFormat="1"/>
    <row r="87" s="109" customFormat="1"/>
    <row r="88" s="109" customFormat="1"/>
    <row r="89" s="109" customFormat="1"/>
    <row r="90" s="109" customFormat="1"/>
    <row r="91" s="109" customFormat="1"/>
    <row r="92" s="109" customFormat="1"/>
    <row r="93" s="109" customFormat="1"/>
    <row r="94" s="109" customFormat="1"/>
    <row r="95" s="109" customFormat="1"/>
    <row r="96" s="109" customFormat="1"/>
    <row r="97" s="109" customFormat="1"/>
    <row r="98" s="109" customFormat="1"/>
    <row r="99" s="109" customFormat="1"/>
    <row r="100" s="109" customFormat="1"/>
    <row r="101" s="109" customFormat="1"/>
    <row r="102" s="109" customFormat="1"/>
    <row r="103" s="109" customFormat="1"/>
    <row r="104" s="109" customFormat="1"/>
    <row r="105" s="109" customFormat="1"/>
    <row r="106" s="109" customFormat="1"/>
    <row r="107" s="109" customFormat="1"/>
    <row r="108" s="109" customFormat="1"/>
    <row r="109" s="109" customFormat="1"/>
    <row r="110" s="109" customFormat="1"/>
    <row r="111" s="109" customFormat="1"/>
    <row r="112" s="109" customFormat="1"/>
    <row r="113" s="109" customFormat="1"/>
    <row r="114" s="109" customFormat="1"/>
    <row r="115" s="109" customFormat="1"/>
    <row r="116" s="109" customFormat="1"/>
    <row r="117" s="109" customFormat="1"/>
    <row r="118" s="109" customFormat="1"/>
    <row r="119" s="109" customFormat="1"/>
    <row r="120" s="109" customFormat="1"/>
    <row r="121" s="109" customFormat="1"/>
    <row r="122" s="109" customFormat="1"/>
    <row r="123" s="109" customFormat="1"/>
    <row r="124" s="109" customFormat="1"/>
    <row r="125" s="109" customFormat="1"/>
    <row r="126" s="109" customFormat="1"/>
    <row r="127" s="109" customFormat="1"/>
    <row r="128" s="109" customFormat="1"/>
    <row r="129" s="109" customFormat="1"/>
    <row r="130" s="109" customFormat="1"/>
    <row r="131" s="109" customFormat="1"/>
    <row r="132" s="109" customFormat="1"/>
    <row r="133" s="109" customFormat="1"/>
    <row r="134" s="109" customFormat="1"/>
    <row r="135" s="109" customFormat="1"/>
    <row r="136" s="109" customFormat="1"/>
    <row r="137" s="109" customFormat="1"/>
    <row r="138" s="109" customFormat="1"/>
    <row r="139" s="109" customFormat="1"/>
    <row r="140" s="109" customFormat="1"/>
    <row r="141" s="109" customFormat="1"/>
    <row r="142" s="109" customFormat="1"/>
    <row r="143" s="109" customFormat="1"/>
    <row r="144" s="109" customFormat="1"/>
    <row r="145" s="109" customFormat="1"/>
    <row r="146" s="109" customFormat="1"/>
    <row r="147" s="109" customFormat="1"/>
    <row r="148" s="109" customFormat="1"/>
    <row r="149" s="109" customFormat="1"/>
    <row r="150" s="109" customFormat="1"/>
    <row r="151" s="109" customFormat="1"/>
    <row r="152" s="109" customFormat="1"/>
    <row r="153" s="109" customFormat="1"/>
    <row r="154" s="109" customFormat="1"/>
    <row r="155" s="109" customFormat="1"/>
    <row r="156" s="109" customFormat="1"/>
    <row r="157" s="109" customFormat="1"/>
    <row r="158" s="109" customFormat="1"/>
    <row r="159" s="109" customFormat="1"/>
    <row r="160" s="109" customFormat="1"/>
    <row r="161" s="109" customFormat="1"/>
    <row r="162" s="109" customFormat="1"/>
    <row r="163" s="109" customFormat="1"/>
    <row r="164" s="109" customFormat="1"/>
    <row r="165" s="109" customFormat="1"/>
    <row r="166" s="109" customFormat="1"/>
    <row r="167" s="109" customFormat="1"/>
    <row r="168" s="109" customFormat="1"/>
    <row r="169" s="109" customFormat="1"/>
    <row r="170" s="109" customFormat="1"/>
    <row r="171" s="109" customFormat="1"/>
    <row r="172" s="109" customFormat="1"/>
    <row r="173" s="109" customFormat="1"/>
    <row r="174" s="109" customFormat="1"/>
    <row r="175" s="109" customFormat="1"/>
    <row r="176" s="109" customFormat="1"/>
    <row r="177" s="109" customFormat="1"/>
    <row r="178" s="109" customFormat="1"/>
    <row r="179" s="109" customFormat="1"/>
    <row r="180" s="109" customFormat="1"/>
    <row r="181" s="109" customFormat="1"/>
    <row r="182" s="109" customFormat="1"/>
    <row r="183" s="109" customFormat="1"/>
    <row r="184" s="109" customFormat="1"/>
    <row r="185" s="109" customFormat="1"/>
    <row r="186" s="109" customFormat="1"/>
    <row r="187" s="109" customFormat="1"/>
    <row r="188" s="109" customFormat="1"/>
    <row r="189" s="109" customFormat="1"/>
    <row r="190" s="109" customFormat="1"/>
    <row r="191" s="109" customFormat="1"/>
    <row r="192" s="109" customFormat="1"/>
    <row r="193" s="109" customFormat="1"/>
    <row r="194" s="109" customFormat="1"/>
    <row r="195" s="109" customFormat="1"/>
    <row r="196" s="109" customFormat="1"/>
    <row r="197" s="109" customFormat="1"/>
    <row r="198" s="109" customFormat="1"/>
    <row r="199" s="109" customFormat="1"/>
    <row r="200" s="109" customFormat="1"/>
    <row r="201" s="109" customFormat="1"/>
    <row r="202" s="109" customFormat="1"/>
    <row r="203" s="109" customFormat="1"/>
    <row r="204" s="109" customFormat="1"/>
    <row r="205" s="109" customFormat="1"/>
    <row r="206" s="109" customFormat="1"/>
    <row r="207" s="109" customFormat="1"/>
    <row r="208" s="109" customFormat="1"/>
    <row r="209" s="109" customFormat="1"/>
    <row r="210" s="109" customFormat="1"/>
    <row r="211" s="109" customFormat="1"/>
    <row r="212" s="109" customFormat="1"/>
    <row r="213" s="109" customFormat="1"/>
    <row r="214" s="109" customFormat="1"/>
    <row r="215" s="109" customFormat="1"/>
    <row r="216" s="109" customFormat="1"/>
    <row r="217" s="109" customFormat="1"/>
    <row r="218" s="109" customFormat="1"/>
    <row r="219" s="109" customFormat="1"/>
    <row r="220" s="109" customFormat="1"/>
    <row r="221" s="109" customFormat="1"/>
    <row r="222" s="109" customFormat="1"/>
    <row r="223" s="109" customFormat="1"/>
    <row r="224" s="109" customFormat="1"/>
    <row r="225" s="109" customFormat="1"/>
    <row r="226" s="109" customFormat="1"/>
    <row r="227" s="109" customFormat="1"/>
    <row r="228" s="109" customFormat="1"/>
    <row r="229" s="109" customFormat="1"/>
    <row r="230" s="109" customFormat="1"/>
    <row r="231" s="109" customFormat="1"/>
    <row r="232" s="109" customFormat="1"/>
    <row r="233" s="109" customFormat="1"/>
    <row r="234" s="109" customFormat="1"/>
    <row r="235" s="109" customFormat="1"/>
    <row r="236" s="109" customFormat="1"/>
    <row r="237" s="109" customFormat="1"/>
    <row r="238" s="109" customFormat="1"/>
    <row r="239" s="109" customFormat="1"/>
    <row r="240" s="109" customFormat="1"/>
    <row r="241" s="109" customFormat="1"/>
    <row r="242" s="109" customFormat="1"/>
    <row r="243" s="109" customFormat="1"/>
    <row r="244" s="109" customFormat="1"/>
    <row r="245" s="109" customFormat="1"/>
    <row r="246" s="109" customFormat="1"/>
    <row r="247" s="109" customFormat="1"/>
    <row r="248" s="109" customFormat="1"/>
    <row r="249" s="109" customFormat="1"/>
    <row r="250" s="109" customFormat="1"/>
    <row r="251" s="109" customFormat="1"/>
    <row r="252" s="109" customFormat="1"/>
    <row r="253" s="109" customFormat="1"/>
    <row r="254" s="109" customFormat="1"/>
    <row r="255" s="109" customFormat="1"/>
    <row r="256" s="109" customFormat="1"/>
    <row r="257" s="109" customFormat="1"/>
    <row r="258" s="109" customFormat="1"/>
    <row r="259" s="109" customFormat="1"/>
    <row r="260" s="109" customFormat="1"/>
    <row r="261" s="109" customFormat="1"/>
    <row r="262" s="109" customFormat="1"/>
    <row r="263" s="109" customFormat="1"/>
    <row r="264" s="109" customFormat="1"/>
    <row r="265" s="109" customFormat="1"/>
    <row r="266" s="109" customFormat="1"/>
    <row r="267" s="109" customFormat="1"/>
    <row r="268" s="109" customFormat="1"/>
    <row r="269" s="109" customFormat="1"/>
    <row r="270" s="109" customFormat="1"/>
    <row r="271" s="109" customFormat="1"/>
    <row r="272" s="109" customFormat="1"/>
    <row r="273" s="109" customFormat="1"/>
    <row r="274" s="109" customFormat="1"/>
    <row r="275" s="109" customFormat="1"/>
    <row r="276" s="109" customFormat="1"/>
    <row r="277" s="109" customFormat="1"/>
    <row r="278" s="109" customFormat="1"/>
    <row r="279" s="109" customFormat="1"/>
    <row r="280" s="109" customFormat="1"/>
    <row r="281" s="109" customFormat="1"/>
    <row r="282" s="109" customFormat="1"/>
    <row r="283" s="109" customFormat="1"/>
    <row r="284" s="109" customFormat="1"/>
    <row r="285" s="109" customFormat="1"/>
    <row r="286" s="109" customFormat="1"/>
    <row r="287" s="109" customFormat="1"/>
    <row r="288" s="109" customFormat="1"/>
    <row r="289" s="109" customFormat="1"/>
    <row r="290" s="109" customFormat="1"/>
    <row r="291" s="109" customFormat="1"/>
    <row r="292" s="109" customFormat="1"/>
    <row r="293" s="109" customFormat="1"/>
    <row r="294" s="109" customFormat="1"/>
    <row r="295" s="109" customFormat="1"/>
    <row r="296" s="109" customFormat="1"/>
    <row r="297" s="109" customFormat="1"/>
    <row r="298" s="109" customFormat="1"/>
    <row r="299" s="109" customFormat="1"/>
    <row r="300" s="109" customFormat="1"/>
    <row r="301" s="109" customFormat="1"/>
    <row r="302" s="109" customFormat="1"/>
    <row r="303" s="109" customFormat="1"/>
    <row r="304" s="109" customFormat="1"/>
    <row r="305" s="109" customFormat="1"/>
    <row r="306" s="109" customFormat="1"/>
    <row r="307" s="109" customFormat="1"/>
    <row r="308" s="109" customFormat="1"/>
    <row r="309" s="109" customFormat="1"/>
    <row r="310" s="109" customFormat="1"/>
    <row r="311" s="109" customFormat="1"/>
    <row r="312" s="109" customFormat="1"/>
    <row r="313" s="109" customFormat="1"/>
    <row r="314" s="109" customFormat="1"/>
    <row r="315" s="109" customFormat="1"/>
    <row r="316" s="109" customFormat="1"/>
    <row r="317" s="109" customFormat="1"/>
    <row r="318" s="109" customFormat="1"/>
    <row r="319" s="109" customFormat="1"/>
    <row r="320" s="109" customFormat="1"/>
    <row r="321" s="109" customFormat="1"/>
    <row r="322" s="109" customFormat="1"/>
    <row r="323" s="109" customFormat="1"/>
    <row r="324" s="109" customFormat="1"/>
    <row r="325" s="109" customFormat="1"/>
    <row r="326" s="109" customFormat="1"/>
    <row r="327" s="109" customFormat="1"/>
    <row r="328" s="109" customFormat="1"/>
    <row r="329" s="109" customFormat="1"/>
    <row r="330" s="109" customFormat="1"/>
    <row r="331" s="109" customFormat="1"/>
    <row r="332" s="109" customFormat="1"/>
    <row r="333" s="109" customFormat="1"/>
    <row r="334" s="109" customFormat="1"/>
    <row r="335" s="109" customFormat="1"/>
    <row r="336" s="109" customFormat="1"/>
    <row r="337" s="109" customFormat="1"/>
    <row r="338" s="109" customFormat="1"/>
    <row r="339" s="109" customFormat="1"/>
    <row r="340" s="109" customFormat="1"/>
    <row r="341" s="109" customFormat="1"/>
    <row r="342" s="109" customFormat="1"/>
    <row r="343" s="109" customFormat="1"/>
    <row r="344" s="109" customFormat="1"/>
    <row r="345" s="109" customFormat="1"/>
    <row r="346" s="109" customFormat="1"/>
    <row r="347" s="109" customFormat="1"/>
    <row r="348" s="109" customFormat="1"/>
    <row r="349" s="109" customFormat="1"/>
    <row r="350" s="109" customFormat="1"/>
    <row r="351" s="109" customFormat="1"/>
    <row r="352" s="109" customFormat="1"/>
    <row r="353" s="109" customFormat="1"/>
    <row r="354" s="109" customFormat="1"/>
    <row r="355" s="109" customFormat="1"/>
    <row r="356" s="109" customFormat="1"/>
    <row r="357" s="109" customFormat="1"/>
    <row r="358" s="109" customFormat="1"/>
    <row r="359" s="109" customFormat="1"/>
    <row r="360" s="109" customFormat="1"/>
    <row r="361" s="109" customFormat="1"/>
    <row r="362" s="109" customFormat="1"/>
    <row r="363" s="109" customFormat="1"/>
    <row r="364" s="109" customFormat="1"/>
    <row r="365" s="109" customFormat="1"/>
    <row r="366" s="109" customFormat="1"/>
    <row r="367" s="109" customFormat="1"/>
    <row r="368" s="109" customFormat="1"/>
    <row r="369" s="109" customFormat="1"/>
    <row r="370" s="109" customFormat="1"/>
    <row r="371" s="109" customFormat="1"/>
    <row r="372" s="109" customFormat="1"/>
    <row r="373" s="109" customFormat="1"/>
    <row r="374" s="109" customFormat="1"/>
    <row r="375" s="109" customFormat="1"/>
    <row r="376" s="109" customFormat="1"/>
    <row r="377" s="109" customFormat="1"/>
    <row r="378" s="109" customFormat="1"/>
    <row r="379" s="109" customFormat="1"/>
    <row r="380" s="109" customFormat="1"/>
    <row r="381" s="109" customFormat="1"/>
    <row r="382" s="109" customFormat="1"/>
    <row r="383" s="109" customFormat="1"/>
    <row r="384" s="109" customFormat="1"/>
    <row r="385" s="109" customFormat="1"/>
    <row r="386" s="109" customFormat="1"/>
    <row r="387" s="109" customFormat="1"/>
    <row r="388" s="109" customFormat="1"/>
    <row r="389" s="109" customFormat="1"/>
    <row r="390" s="109" customFormat="1"/>
    <row r="391" s="109" customFormat="1"/>
    <row r="392" s="109" customFormat="1"/>
    <row r="393" s="109" customFormat="1"/>
    <row r="394" s="109" customFormat="1"/>
    <row r="395" s="109" customFormat="1"/>
    <row r="396" s="109" customFormat="1"/>
    <row r="397" s="109" customFormat="1"/>
    <row r="398" s="109" customFormat="1"/>
    <row r="399" s="109" customFormat="1"/>
    <row r="400" s="109" customFormat="1"/>
    <row r="401" s="109" customFormat="1"/>
    <row r="402" s="109" customFormat="1"/>
    <row r="403" s="109" customFormat="1"/>
    <row r="404" s="109" customFormat="1"/>
    <row r="405" s="109" customFormat="1"/>
    <row r="406" s="109" customFormat="1"/>
    <row r="407" s="109" customFormat="1"/>
    <row r="408" s="109" customFormat="1"/>
    <row r="409" s="109" customFormat="1"/>
    <row r="410" s="109" customFormat="1"/>
    <row r="411" s="109" customFormat="1"/>
    <row r="412" s="109" customFormat="1"/>
    <row r="413" s="109" customFormat="1"/>
    <row r="414" s="109" customFormat="1"/>
    <row r="415" s="109" customFormat="1"/>
    <row r="416" s="109" customFormat="1"/>
    <row r="417" s="109" customFormat="1"/>
    <row r="418" s="109" customFormat="1"/>
    <row r="419" s="109" customFormat="1"/>
    <row r="420" s="109" customFormat="1"/>
    <row r="421" s="109" customFormat="1"/>
    <row r="422" s="109" customFormat="1"/>
    <row r="423" s="109" customFormat="1"/>
    <row r="424" s="109" customFormat="1"/>
    <row r="425" s="109" customFormat="1"/>
    <row r="426" s="109" customFormat="1"/>
    <row r="427" s="109" customFormat="1"/>
    <row r="428" s="109" customFormat="1"/>
    <row r="429" s="109" customFormat="1"/>
    <row r="430" s="109" customFormat="1"/>
    <row r="431" s="109" customFormat="1"/>
    <row r="432" s="109" customFormat="1"/>
    <row r="433" s="109" customFormat="1"/>
    <row r="434" s="109" customFormat="1"/>
    <row r="435" s="109" customFormat="1"/>
    <row r="436" s="109" customFormat="1"/>
    <row r="437" s="109" customFormat="1"/>
    <row r="438" s="109" customFormat="1"/>
    <row r="439" s="109" customFormat="1"/>
    <row r="440" s="109" customFormat="1"/>
    <row r="441" s="109" customFormat="1"/>
    <row r="442" s="109" customFormat="1"/>
    <row r="443" s="109" customFormat="1"/>
    <row r="444" s="109" customFormat="1"/>
    <row r="445" s="109" customFormat="1"/>
    <row r="446" s="109" customFormat="1"/>
    <row r="447" s="109" customFormat="1"/>
    <row r="448" s="109" customFormat="1"/>
    <row r="449" s="109" customFormat="1"/>
    <row r="450" s="109" customFormat="1"/>
    <row r="451" s="109" customFormat="1"/>
    <row r="452" s="109" customFormat="1"/>
    <row r="453" s="109" customFormat="1"/>
    <row r="454" s="109" customFormat="1"/>
    <row r="455" s="109" customFormat="1"/>
    <row r="456" s="109" customFormat="1"/>
    <row r="457" s="109" customFormat="1"/>
    <row r="458" s="109" customFormat="1"/>
    <row r="459" s="109" customFormat="1"/>
    <row r="460" s="109" customFormat="1"/>
    <row r="461" s="109" customFormat="1"/>
    <row r="462" s="109" customFormat="1"/>
    <row r="463" s="109" customFormat="1"/>
    <row r="464" s="109" customFormat="1"/>
    <row r="465" s="109" customFormat="1"/>
    <row r="466" s="109" customFormat="1"/>
    <row r="467" s="109" customFormat="1"/>
    <row r="468" s="109" customFormat="1"/>
    <row r="469" s="109" customFormat="1"/>
    <row r="470" s="109" customFormat="1"/>
    <row r="471" s="109" customFormat="1"/>
    <row r="472" s="109" customFormat="1"/>
    <row r="473" s="109" customFormat="1"/>
    <row r="474" s="109" customFormat="1"/>
    <row r="475" s="109" customFormat="1"/>
    <row r="476" s="109" customFormat="1"/>
    <row r="477" s="109" customFormat="1"/>
    <row r="478" s="109" customFormat="1"/>
    <row r="479" s="109" customFormat="1"/>
    <row r="480" s="109" customFormat="1"/>
    <row r="481" s="109" customFormat="1"/>
    <row r="482" s="109" customFormat="1"/>
    <row r="483" s="109" customFormat="1"/>
    <row r="484" s="109" customFormat="1"/>
    <row r="485" s="109" customFormat="1"/>
    <row r="486" s="109" customFormat="1"/>
    <row r="487" s="109" customFormat="1"/>
    <row r="488" s="109" customFormat="1"/>
    <row r="489" s="109" customFormat="1"/>
    <row r="490" s="109" customFormat="1"/>
    <row r="491" s="109" customFormat="1"/>
    <row r="492" s="109" customFormat="1"/>
    <row r="493" s="109" customFormat="1"/>
    <row r="494" s="109" customFormat="1"/>
    <row r="495" s="109" customFormat="1"/>
    <row r="496" s="109" customFormat="1"/>
    <row r="497" s="109" customFormat="1"/>
    <row r="498" s="109" customFormat="1"/>
    <row r="499" s="109" customFormat="1"/>
    <row r="500" s="109" customFormat="1"/>
    <row r="501" s="109" customFormat="1"/>
    <row r="502" s="109" customFormat="1"/>
    <row r="503" s="109" customFormat="1"/>
    <row r="504" s="109" customFormat="1"/>
    <row r="505" s="109" customFormat="1"/>
    <row r="506" s="109" customFormat="1"/>
    <row r="507" s="109" customFormat="1"/>
    <row r="508" s="109" customFormat="1"/>
    <row r="509" s="109" customFormat="1"/>
    <row r="510" s="109" customFormat="1"/>
    <row r="511" s="109" customFormat="1"/>
    <row r="512" s="109" customFormat="1"/>
    <row r="513" s="109" customFormat="1"/>
    <row r="514" s="109" customFormat="1"/>
    <row r="515" s="109" customFormat="1"/>
    <row r="516" s="109" customFormat="1"/>
    <row r="517" s="109" customFormat="1"/>
    <row r="518" s="109" customFormat="1"/>
    <row r="519" s="109" customFormat="1"/>
    <row r="520" s="109" customFormat="1"/>
    <row r="521" s="109" customFormat="1"/>
    <row r="522" s="109" customFormat="1"/>
    <row r="523" s="109" customFormat="1"/>
    <row r="524" s="109" customFormat="1"/>
    <row r="525" s="109" customFormat="1"/>
    <row r="526" s="109" customFormat="1"/>
    <row r="527" s="109" customFormat="1"/>
    <row r="528" s="109" customFormat="1"/>
    <row r="529" s="109" customFormat="1"/>
    <row r="530" s="109" customFormat="1"/>
    <row r="531" s="109" customFormat="1"/>
    <row r="532" s="109" customFormat="1"/>
    <row r="533" s="109" customFormat="1"/>
    <row r="534" s="109" customFormat="1"/>
    <row r="535" s="109" customFormat="1"/>
    <row r="536" s="109" customFormat="1"/>
    <row r="537" s="109" customFormat="1"/>
    <row r="538" s="109" customFormat="1"/>
    <row r="539" s="109" customFormat="1"/>
    <row r="540" s="109" customFormat="1"/>
    <row r="541" s="109" customFormat="1"/>
    <row r="542" s="109" customFormat="1"/>
    <row r="543" s="109" customFormat="1"/>
    <row r="544" s="109" customFormat="1"/>
    <row r="545" s="109" customFormat="1"/>
    <row r="546" s="109" customFormat="1"/>
    <row r="547" s="109" customFormat="1"/>
    <row r="548" s="109" customFormat="1"/>
    <row r="549" s="109" customFormat="1"/>
    <row r="550" s="109" customFormat="1"/>
    <row r="551" s="109" customFormat="1"/>
    <row r="552" s="109" customFormat="1"/>
    <row r="553" s="109" customFormat="1"/>
    <row r="554" s="109" customFormat="1"/>
    <row r="555" s="109" customFormat="1"/>
    <row r="556" s="109" customFormat="1"/>
    <row r="557" s="109" customFormat="1"/>
    <row r="558" s="109" customFormat="1"/>
    <row r="559" s="109" customFormat="1"/>
    <row r="560" s="109" customFormat="1"/>
    <row r="561" s="109" customFormat="1"/>
    <row r="562" s="109" customFormat="1"/>
    <row r="563" s="109" customFormat="1"/>
    <row r="564" s="109" customFormat="1"/>
    <row r="565" s="109" customFormat="1"/>
    <row r="566" s="109" customFormat="1"/>
    <row r="567" s="109" customFormat="1"/>
    <row r="568" s="109" customFormat="1"/>
    <row r="569" s="109" customFormat="1"/>
    <row r="570" s="109" customFormat="1"/>
    <row r="571" s="109" customFormat="1"/>
    <row r="572" s="109" customFormat="1"/>
    <row r="573" s="109" customFormat="1"/>
    <row r="574" s="109" customFormat="1"/>
    <row r="575" s="109" customFormat="1"/>
    <row r="576" s="109" customFormat="1"/>
    <row r="577" s="109" customFormat="1"/>
    <row r="578" s="109" customFormat="1"/>
    <row r="579" s="109" customFormat="1"/>
    <row r="580" s="109" customFormat="1"/>
    <row r="581" s="109" customFormat="1"/>
    <row r="582" s="109" customFormat="1"/>
    <row r="583" s="109" customFormat="1"/>
    <row r="584" s="109" customFormat="1"/>
    <row r="585" s="109" customFormat="1"/>
    <row r="586" s="109" customFormat="1"/>
    <row r="587" s="109" customFormat="1"/>
    <row r="588" s="109" customFormat="1"/>
    <row r="589" s="109" customFormat="1"/>
    <row r="590" s="109" customFormat="1"/>
    <row r="591" s="109" customFormat="1"/>
    <row r="592" s="109" customFormat="1"/>
    <row r="593" s="109" customFormat="1"/>
    <row r="594" s="109" customFormat="1"/>
    <row r="595" s="109" customFormat="1"/>
    <row r="596" s="109" customFormat="1"/>
    <row r="597" s="109" customFormat="1"/>
    <row r="598" s="109" customFormat="1"/>
    <row r="599" s="109" customFormat="1"/>
    <row r="600" s="109" customFormat="1"/>
    <row r="601" s="109" customFormat="1"/>
    <row r="602" s="109" customFormat="1"/>
    <row r="603" s="109" customFormat="1"/>
    <row r="604" s="109" customFormat="1"/>
    <row r="605" s="109" customFormat="1"/>
    <row r="606" s="109" customFormat="1"/>
    <row r="607" s="109" customFormat="1"/>
    <row r="608" s="109" customFormat="1"/>
    <row r="609" s="109" customFormat="1"/>
    <row r="610" s="109" customFormat="1"/>
    <row r="611" s="109" customFormat="1"/>
    <row r="612" s="109" customFormat="1"/>
    <row r="613" s="109" customFormat="1"/>
    <row r="614" s="109" customFormat="1"/>
    <row r="615" s="109" customFormat="1"/>
    <row r="616" s="109" customFormat="1"/>
    <row r="617" s="109" customFormat="1"/>
    <row r="618" s="109" customFormat="1"/>
    <row r="619" s="109" customFormat="1"/>
    <row r="620" s="109" customFormat="1"/>
    <row r="621" s="109" customFormat="1"/>
    <row r="622" s="109" customFormat="1"/>
    <row r="623" s="109" customFormat="1"/>
    <row r="624" s="109" customFormat="1"/>
    <row r="625" s="109" customFormat="1"/>
    <row r="626" s="109" customFormat="1"/>
    <row r="627" s="109" customFormat="1"/>
    <row r="628" s="109" customFormat="1"/>
    <row r="629" s="109" customFormat="1"/>
    <row r="630" s="109" customFormat="1"/>
    <row r="631" s="109" customFormat="1"/>
    <row r="632" s="109" customFormat="1"/>
    <row r="633" s="109" customFormat="1"/>
    <row r="634" s="109" customFormat="1"/>
    <row r="635" s="109" customFormat="1"/>
    <row r="636" s="109" customFormat="1"/>
    <row r="637" s="109" customFormat="1"/>
    <row r="638" s="109" customFormat="1"/>
    <row r="639" s="109" customFormat="1"/>
    <row r="640" s="109" customFormat="1"/>
    <row r="641" s="109" customFormat="1"/>
    <row r="642" s="109" customFormat="1"/>
    <row r="643" s="109" customFormat="1"/>
    <row r="644" s="109" customFormat="1"/>
    <row r="645" s="109" customFormat="1"/>
    <row r="646" s="109" customFormat="1"/>
    <row r="647" s="109" customFormat="1"/>
    <row r="648" s="109" customFormat="1"/>
    <row r="649" s="109" customFormat="1"/>
    <row r="650" s="109" customFormat="1"/>
    <row r="651" s="109" customFormat="1"/>
    <row r="652" s="109" customFormat="1"/>
    <row r="653" s="109" customFormat="1"/>
    <row r="654" s="109" customFormat="1"/>
    <row r="655" s="109" customFormat="1"/>
    <row r="656" s="109" customFormat="1"/>
    <row r="657" s="109" customFormat="1"/>
    <row r="658" s="109" customFormat="1"/>
    <row r="659" s="109" customFormat="1"/>
    <row r="660" s="109" customFormat="1"/>
    <row r="661" s="109" customFormat="1"/>
    <row r="662" s="109" customFormat="1"/>
    <row r="663" s="109" customFormat="1"/>
    <row r="664" s="109" customFormat="1"/>
    <row r="665" s="109" customFormat="1"/>
    <row r="666" s="109" customFormat="1"/>
    <row r="667" s="109" customFormat="1"/>
    <row r="668" s="109" customFormat="1"/>
    <row r="669" s="109" customFormat="1"/>
    <row r="670" s="109" customFormat="1"/>
    <row r="671" s="109" customFormat="1"/>
    <row r="672" s="109" customFormat="1"/>
    <row r="673" s="109" customFormat="1"/>
    <row r="674" s="109" customFormat="1"/>
    <row r="675" s="109" customFormat="1"/>
    <row r="676" s="109" customFormat="1"/>
    <row r="677" s="109" customFormat="1"/>
    <row r="678" s="109" customFormat="1"/>
    <row r="679" s="109" customFormat="1"/>
    <row r="680" s="109" customFormat="1"/>
    <row r="681" s="109" customFormat="1"/>
    <row r="682" s="109" customFormat="1"/>
    <row r="683" s="109" customFormat="1"/>
    <row r="684" s="109" customFormat="1"/>
    <row r="685" s="109" customFormat="1"/>
    <row r="686" s="109" customFormat="1"/>
    <row r="687" s="109" customFormat="1"/>
    <row r="688" s="109" customFormat="1"/>
    <row r="689" s="109" customFormat="1"/>
    <row r="690" s="109" customFormat="1"/>
    <row r="691" s="109" customFormat="1"/>
    <row r="692" s="109" customFormat="1"/>
    <row r="693" s="109" customFormat="1"/>
    <row r="694" s="109" customFormat="1"/>
    <row r="695" s="109" customFormat="1"/>
    <row r="696" s="109" customFormat="1"/>
    <row r="697" s="109" customFormat="1"/>
    <row r="698" s="109" customFormat="1"/>
    <row r="699" s="109" customFormat="1"/>
    <row r="700" s="109" customFormat="1"/>
    <row r="701" s="109" customFormat="1"/>
    <row r="702" s="109" customFormat="1"/>
    <row r="703" s="109" customFormat="1"/>
    <row r="704" s="109" customFormat="1"/>
    <row r="705" s="109" customFormat="1"/>
    <row r="706" s="109" customFormat="1"/>
    <row r="707" s="109" customFormat="1"/>
    <row r="708" s="109" customFormat="1"/>
    <row r="709" s="109" customFormat="1"/>
    <row r="710" s="109" customFormat="1"/>
    <row r="711" s="109" customFormat="1"/>
    <row r="712" s="109" customFormat="1"/>
    <row r="713" s="109" customFormat="1"/>
    <row r="714" s="109" customFormat="1"/>
    <row r="715" s="109" customFormat="1"/>
    <row r="716" s="109" customFormat="1"/>
    <row r="717" s="109" customFormat="1"/>
    <row r="718" s="109" customFormat="1"/>
    <row r="719" s="109" customFormat="1"/>
    <row r="720" s="109" customFormat="1"/>
    <row r="721" s="109" customFormat="1"/>
    <row r="722" s="109" customFormat="1"/>
    <row r="723" s="109" customFormat="1"/>
    <row r="724" s="109" customFormat="1"/>
    <row r="725" s="109" customFormat="1"/>
    <row r="726" s="109" customFormat="1"/>
    <row r="727" s="109" customFormat="1"/>
    <row r="728" s="109" customFormat="1"/>
    <row r="729" s="109" customFormat="1"/>
    <row r="730" s="109" customFormat="1"/>
    <row r="731" s="109" customFormat="1"/>
    <row r="732" s="109" customFormat="1"/>
    <row r="733" s="109" customFormat="1"/>
    <row r="734" s="109" customFormat="1"/>
    <row r="735" s="109" customFormat="1"/>
    <row r="736" s="109" customFormat="1"/>
    <row r="737" s="109" customFormat="1"/>
    <row r="738" s="109" customFormat="1"/>
    <row r="739" s="109" customFormat="1"/>
    <row r="740" s="109" customFormat="1"/>
    <row r="741" s="109" customFormat="1"/>
    <row r="742" s="109" customFormat="1"/>
    <row r="743" s="109" customFormat="1"/>
    <row r="744" s="109" customFormat="1"/>
    <row r="745" s="109" customFormat="1"/>
    <row r="746" s="109" customFormat="1"/>
    <row r="747" s="109" customFormat="1"/>
    <row r="748" s="109" customFormat="1"/>
    <row r="749" s="109" customFormat="1"/>
    <row r="750" s="109" customFormat="1"/>
    <row r="751" s="109" customFormat="1"/>
    <row r="752" s="109" customFormat="1"/>
    <row r="753" s="109" customFormat="1"/>
    <row r="754" s="109" customFormat="1"/>
    <row r="755" s="109" customFormat="1"/>
    <row r="756" s="109" customFormat="1"/>
    <row r="757" s="109" customFormat="1"/>
    <row r="758" s="109" customFormat="1"/>
    <row r="759" s="109" customFormat="1"/>
    <row r="760" s="109" customFormat="1"/>
    <row r="761" s="109" customFormat="1"/>
    <row r="762" s="109" customFormat="1"/>
    <row r="763" s="109" customFormat="1"/>
    <row r="764" s="109" customFormat="1"/>
    <row r="765" s="109" customFormat="1"/>
    <row r="766" s="109" customFormat="1"/>
    <row r="767" s="109" customFormat="1"/>
  </sheetData>
  <mergeCells count="9">
    <mergeCell ref="A13:F13"/>
    <mergeCell ref="C8:D8"/>
    <mergeCell ref="C9:D9"/>
    <mergeCell ref="E4:F4"/>
    <mergeCell ref="C1:F3"/>
    <mergeCell ref="C10:D10"/>
    <mergeCell ref="A8:B8"/>
    <mergeCell ref="A6:F6"/>
    <mergeCell ref="A4:B4"/>
  </mergeCells>
  <phoneticPr fontId="7" type="noConversion"/>
  <conditionalFormatting sqref="E9:E10">
    <cfRule type="expression" dxfId="19" priority="16">
      <formula>E9&lt;=3</formula>
    </cfRule>
    <cfRule type="expression" dxfId="18" priority="17">
      <formula>E9&lt;=6</formula>
    </cfRule>
    <cfRule type="expression" dxfId="17" priority="18">
      <formula>E9&lt;=12</formula>
    </cfRule>
    <cfRule type="expression" dxfId="16" priority="19">
      <formula>E9&lt;=16</formula>
    </cfRule>
    <cfRule type="expression" dxfId="15" priority="20">
      <formula>E9&lt;=25</formula>
    </cfRule>
  </conditionalFormatting>
  <conditionalFormatting sqref="E9:E10">
    <cfRule type="expression" dxfId="14" priority="11">
      <formula>E9&lt;=3</formula>
    </cfRule>
    <cfRule type="expression" dxfId="13" priority="12">
      <formula>E9&lt;=6</formula>
    </cfRule>
    <cfRule type="expression" dxfId="12" priority="13">
      <formula>E9&lt;=12</formula>
    </cfRule>
    <cfRule type="expression" dxfId="11" priority="14">
      <formula>E9&lt;=16</formula>
    </cfRule>
    <cfRule type="expression" dxfId="10" priority="15">
      <formula>E9&lt;=25</formula>
    </cfRule>
  </conditionalFormatting>
  <conditionalFormatting sqref="F9:F10">
    <cfRule type="expression" dxfId="9" priority="6">
      <formula>F9&lt;=3</formula>
    </cfRule>
    <cfRule type="expression" dxfId="8" priority="7">
      <formula>F9&lt;=6</formula>
    </cfRule>
    <cfRule type="expression" dxfId="7" priority="8">
      <formula>F9&lt;=12</formula>
    </cfRule>
    <cfRule type="expression" dxfId="6" priority="9">
      <formula>F9&lt;=16</formula>
    </cfRule>
    <cfRule type="expression" dxfId="5" priority="10">
      <formula>F9&lt;=25</formula>
    </cfRule>
  </conditionalFormatting>
  <conditionalFormatting sqref="F9:F10">
    <cfRule type="expression" dxfId="4" priority="1">
      <formula>F9&lt;=3</formula>
    </cfRule>
    <cfRule type="expression" dxfId="3" priority="2">
      <formula>F9&lt;=6</formula>
    </cfRule>
    <cfRule type="expression" dxfId="2" priority="3">
      <formula>F9&lt;=12</formula>
    </cfRule>
    <cfRule type="expression" dxfId="1" priority="4">
      <formula>F9&lt;=16</formula>
    </cfRule>
    <cfRule type="expression" dxfId="0" priority="5">
      <formula>F9&lt;=25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B4AF5F18ACC7499CF377324CCBD53E" ma:contentTypeVersion="6" ma:contentTypeDescription="Crear nuevo documento." ma:contentTypeScope="" ma:versionID="9e7a51d92a99fddf6d2e5866df84d363">
  <xsd:schema xmlns:xsd="http://www.w3.org/2001/XMLSchema" xmlns:xs="http://www.w3.org/2001/XMLSchema" xmlns:p="http://schemas.microsoft.com/office/2006/metadata/properties" xmlns:ns2="c761e3c0-bc5f-4a9f-b1e6-a34bab596c47" targetNamespace="http://schemas.microsoft.com/office/2006/metadata/properties" ma:root="true" ma:fieldsID="6834cd0025f8d564e90bd4abe2961435" ns2:_="">
    <xsd:import namespace="c761e3c0-bc5f-4a9f-b1e6-a34bab596c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61e3c0-bc5f-4a9f-b1e6-a34bab596c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23E989-0547-42F9-BE1E-4477A2791B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9929D5-96A2-4632-9C05-7D789CDA1BE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c761e3c0-bc5f-4a9f-b1e6-a34bab596c4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0D3712-85C1-4B15-818A-7DDE3C600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61e3c0-bc5f-4a9f-b1e6-a34bab596c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Criterios generales</vt:lpstr>
      <vt:lpstr>Mapa de Procesos</vt:lpstr>
      <vt:lpstr>Matriz SAGRILAFT</vt:lpstr>
      <vt:lpstr>Integracion</vt:lpstr>
      <vt:lpstr>'Criterios generales'!Área_de_impresión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MARIA GALINDO</dc:creator>
  <cp:lastModifiedBy>PLANEACION24</cp:lastModifiedBy>
  <cp:lastPrinted>2021-10-11T21:13:35Z</cp:lastPrinted>
  <dcterms:created xsi:type="dcterms:W3CDTF">2021-05-15T23:30:25Z</dcterms:created>
  <dcterms:modified xsi:type="dcterms:W3CDTF">2023-03-02T23:36:01Z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0x01010076B4AF5F18ACC7499CF377324CCBD53E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