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STEMAS4\Downloads\"/>
    </mc:Choice>
  </mc:AlternateContent>
  <bookViews>
    <workbookView xWindow="0" yWindow="0" windowWidth="28800" windowHeight="11835"/>
  </bookViews>
  <sheets>
    <sheet name="MATRIZ LABORALES " sheetId="1" r:id="rId1"/>
    <sheet name="MATRIZ JURIDIC R D" sheetId="6" r:id="rId2"/>
    <sheet name="PROC LABORALES" sheetId="2" r:id="rId3"/>
    <sheet name="OTROS PROC JURIDICOS" sheetId="3" r:id="rId4"/>
  </sheets>
  <definedNames>
    <definedName name="_xlnm._FilterDatabase" localSheetId="0" hidden="1">'MATRIZ LABORALES '!$A$4:$M$42</definedName>
    <definedName name="_xlnm._FilterDatabase" localSheetId="3" hidden="1">'OTROS PROC JURIDICOS'!$A$1:$U$307</definedName>
    <definedName name="_xlnm._FilterDatabase" localSheetId="2" hidden="1">'PROC LABORALES'!$B$4:$U$46</definedName>
  </definedNames>
  <calcPr calcId="181029"/>
</workbook>
</file>

<file path=xl/calcChain.xml><?xml version="1.0" encoding="utf-8"?>
<calcChain xmlns="http://schemas.openxmlformats.org/spreadsheetml/2006/main">
  <c r="U308" i="3" l="1"/>
  <c r="V308" i="3"/>
  <c r="Q307" i="3"/>
  <c r="Q306" i="3"/>
  <c r="Q305" i="3"/>
  <c r="Q304" i="3"/>
  <c r="Q303" i="3"/>
  <c r="Q302" i="3"/>
  <c r="Q301" i="3"/>
  <c r="R301" i="3" s="1"/>
  <c r="Q300" i="3"/>
  <c r="R300" i="3" s="1"/>
  <c r="T300" i="3" s="1"/>
  <c r="R299" i="3"/>
  <c r="Q299" i="3"/>
  <c r="Q298" i="3"/>
  <c r="R298" i="3" s="1"/>
  <c r="T298" i="3" s="1"/>
  <c r="Q297" i="3"/>
  <c r="Q296" i="3"/>
  <c r="R296" i="3" s="1"/>
  <c r="T296" i="3" s="1"/>
  <c r="S295" i="3"/>
  <c r="R295" i="3"/>
  <c r="Q295" i="3"/>
  <c r="Q294" i="3"/>
  <c r="Q293" i="3"/>
  <c r="Q292" i="3"/>
  <c r="Q291" i="3"/>
  <c r="Q290" i="3"/>
  <c r="Q289" i="3"/>
  <c r="Q288" i="3"/>
  <c r="Q287" i="3"/>
  <c r="Q286" i="3"/>
  <c r="Q285" i="3"/>
  <c r="Q284" i="3"/>
  <c r="Q283" i="3"/>
  <c r="Q282" i="3"/>
  <c r="Q281" i="3"/>
  <c r="Q280" i="3"/>
  <c r="Q279" i="3"/>
  <c r="Q278" i="3"/>
  <c r="Q277" i="3"/>
  <c r="Q276" i="3"/>
  <c r="Q275" i="3"/>
  <c r="Q274" i="3"/>
  <c r="Q273" i="3"/>
  <c r="Q272" i="3"/>
  <c r="Q271" i="3"/>
  <c r="Q270" i="3"/>
  <c r="Q269" i="3"/>
  <c r="Q268" i="3"/>
  <c r="Q267" i="3"/>
  <c r="Q266" i="3"/>
  <c r="Q265" i="3"/>
  <c r="Q264" i="3"/>
  <c r="Q263" i="3"/>
  <c r="Q262" i="3"/>
  <c r="Q261" i="3"/>
  <c r="Q260" i="3"/>
  <c r="Q259" i="3"/>
  <c r="Q258" i="3"/>
  <c r="Q257" i="3"/>
  <c r="Q256" i="3"/>
  <c r="Q255" i="3"/>
  <c r="Q254" i="3"/>
  <c r="Q253" i="3"/>
  <c r="Q252" i="3"/>
  <c r="R252" i="3" s="1"/>
  <c r="T252" i="3" s="1"/>
  <c r="Q251" i="3"/>
  <c r="Q250" i="3"/>
  <c r="Q249" i="3"/>
  <c r="Q248" i="3"/>
  <c r="Q247" i="3"/>
  <c r="Q246" i="3"/>
  <c r="Q245" i="3"/>
  <c r="Q244" i="3"/>
  <c r="Q243" i="3"/>
  <c r="Q242" i="3"/>
  <c r="Q241" i="3"/>
  <c r="Q240" i="3"/>
  <c r="Q239" i="3"/>
  <c r="Q238" i="3"/>
  <c r="Q237" i="3"/>
  <c r="Q236" i="3"/>
  <c r="Q235" i="3"/>
  <c r="Q234" i="3"/>
  <c r="Q233" i="3"/>
  <c r="Q232" i="3"/>
  <c r="R232" i="3" s="1"/>
  <c r="T232" i="3" s="1"/>
  <c r="Q231" i="3"/>
  <c r="Q230" i="3"/>
  <c r="Q229" i="3"/>
  <c r="Q228" i="3"/>
  <c r="Q227" i="3"/>
  <c r="Q226" i="3"/>
  <c r="R226" i="3" s="1"/>
  <c r="T226" i="3" s="1"/>
  <c r="Q225" i="3"/>
  <c r="Q224" i="3"/>
  <c r="Q223" i="3"/>
  <c r="Q222" i="3"/>
  <c r="R222" i="3" s="1"/>
  <c r="T222" i="3" s="1"/>
  <c r="Q221" i="3"/>
  <c r="Q220" i="3"/>
  <c r="Q219" i="3"/>
  <c r="R219" i="3" s="1"/>
  <c r="T219" i="3" s="1"/>
  <c r="Q218" i="3"/>
  <c r="Q217" i="3"/>
  <c r="Q216" i="3"/>
  <c r="Q215" i="3"/>
  <c r="Q214" i="3"/>
  <c r="Q213" i="3"/>
  <c r="R213" i="3" s="1"/>
  <c r="T213" i="3" s="1"/>
  <c r="Q212" i="3"/>
  <c r="Q211" i="3"/>
  <c r="Q210" i="3"/>
  <c r="Q209" i="3"/>
  <c r="Q208" i="3"/>
  <c r="Q207" i="3"/>
  <c r="Q206" i="3"/>
  <c r="Q205" i="3"/>
  <c r="R205" i="3" s="1"/>
  <c r="T205" i="3" s="1"/>
  <c r="Q203" i="3"/>
  <c r="Q202" i="3"/>
  <c r="Q201" i="3"/>
  <c r="R201" i="3" s="1"/>
  <c r="T201" i="3" s="1"/>
  <c r="Q200" i="3"/>
  <c r="R200" i="3" s="1"/>
  <c r="T200" i="3" s="1"/>
  <c r="Q199" i="3"/>
  <c r="R199" i="3" s="1"/>
  <c r="T199" i="3" s="1"/>
  <c r="Q198" i="3"/>
  <c r="Q197" i="3"/>
  <c r="Q196" i="3"/>
  <c r="R196" i="3" s="1"/>
  <c r="T196" i="3" s="1"/>
  <c r="Q195" i="3"/>
  <c r="Q194" i="3"/>
  <c r="Q193" i="3"/>
  <c r="Q192" i="3"/>
  <c r="Q191" i="3"/>
  <c r="Q190" i="3"/>
  <c r="R190" i="3" s="1"/>
  <c r="T190" i="3" s="1"/>
  <c r="Q189" i="3"/>
  <c r="Q188" i="3"/>
  <c r="Q187" i="3"/>
  <c r="Q186" i="3"/>
  <c r="Q185" i="3"/>
  <c r="Q184" i="3"/>
  <c r="Q183" i="3"/>
  <c r="Q182" i="3"/>
  <c r="Q181" i="3"/>
  <c r="Q180" i="3"/>
  <c r="Q179" i="3"/>
  <c r="R179" i="3" s="1"/>
  <c r="T179" i="3" s="1"/>
  <c r="Q178" i="3"/>
  <c r="Q177" i="3"/>
  <c r="Q176" i="3"/>
  <c r="Q175" i="3"/>
  <c r="Q174" i="3"/>
  <c r="R174" i="3" s="1"/>
  <c r="T174" i="3" s="1"/>
  <c r="Q173" i="3"/>
  <c r="Q172" i="3"/>
  <c r="Q171" i="3"/>
  <c r="Q170" i="3"/>
  <c r="R170" i="3" s="1"/>
  <c r="T170" i="3" s="1"/>
  <c r="Q169" i="3"/>
  <c r="Q168" i="3"/>
  <c r="Q167" i="3"/>
  <c r="Q166" i="3"/>
  <c r="R166" i="3" s="1"/>
  <c r="T166" i="3" s="1"/>
  <c r="Q165" i="3"/>
  <c r="Q164" i="3"/>
  <c r="R164" i="3" s="1"/>
  <c r="T164" i="3" s="1"/>
  <c r="Q163" i="3"/>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R134" i="3" s="1"/>
  <c r="T134" i="3" s="1"/>
  <c r="Q133" i="3"/>
  <c r="Q132" i="3"/>
  <c r="Q131" i="3"/>
  <c r="Q130" i="3"/>
  <c r="R130" i="3" s="1"/>
  <c r="T130" i="3" s="1"/>
  <c r="Q129" i="3"/>
  <c r="Q128" i="3"/>
  <c r="R128" i="3" s="1"/>
  <c r="T128" i="3" s="1"/>
  <c r="Q127" i="3"/>
  <c r="Q126" i="3"/>
  <c r="Q125" i="3"/>
  <c r="Q124" i="3"/>
  <c r="R124" i="3" s="1"/>
  <c r="T124" i="3" s="1"/>
  <c r="Q123" i="3"/>
  <c r="Q122" i="3"/>
  <c r="Q121" i="3"/>
  <c r="Q120" i="3"/>
  <c r="Q119" i="3"/>
  <c r="Q118" i="3"/>
  <c r="Q117" i="3"/>
  <c r="Q116" i="3"/>
  <c r="Q115" i="3"/>
  <c r="R115" i="3" s="1"/>
  <c r="T115" i="3" s="1"/>
  <c r="Q114" i="3"/>
  <c r="R114" i="3" s="1"/>
  <c r="T114" i="3" s="1"/>
  <c r="Q113" i="3"/>
  <c r="R113" i="3" s="1"/>
  <c r="T113" i="3" s="1"/>
  <c r="Q112" i="3"/>
  <c r="R112" i="3" s="1"/>
  <c r="T112" i="3" s="1"/>
  <c r="Q111" i="3"/>
  <c r="Q110" i="3"/>
  <c r="Q109" i="3"/>
  <c r="Q108" i="3"/>
  <c r="Q107" i="3"/>
  <c r="R107" i="3" s="1"/>
  <c r="S107" i="3" s="1"/>
  <c r="Q106" i="3"/>
  <c r="Q105" i="3"/>
  <c r="Q104" i="3"/>
  <c r="Q103" i="3"/>
  <c r="Q102" i="3"/>
  <c r="Q101" i="3"/>
  <c r="R101" i="3" s="1"/>
  <c r="S101" i="3" s="1"/>
  <c r="Q100" i="3"/>
  <c r="Q99" i="3"/>
  <c r="Q98" i="3"/>
  <c r="Q97" i="3"/>
  <c r="Q96" i="3"/>
  <c r="Q95" i="3"/>
  <c r="R95" i="3" s="1"/>
  <c r="T95" i="3" s="1"/>
  <c r="Q94" i="3"/>
  <c r="Q93" i="3"/>
  <c r="R93" i="3" s="1"/>
  <c r="T93" i="3" s="1"/>
  <c r="Q92" i="3"/>
  <c r="R92" i="3" s="1"/>
  <c r="T92" i="3" s="1"/>
  <c r="Q91" i="3"/>
  <c r="Q90" i="3"/>
  <c r="Q89" i="3"/>
  <c r="Q88" i="3"/>
  <c r="Q87" i="3"/>
  <c r="Q86" i="3"/>
  <c r="R86" i="3" s="1"/>
  <c r="T86" i="3" s="1"/>
  <c r="Q85" i="3"/>
  <c r="R85" i="3" s="1"/>
  <c r="T85" i="3" s="1"/>
  <c r="Q84" i="3"/>
  <c r="R84" i="3" s="1"/>
  <c r="T84" i="3" s="1"/>
  <c r="Q83" i="3"/>
  <c r="R83" i="3" s="1"/>
  <c r="T83" i="3" s="1"/>
  <c r="Q82" i="3"/>
  <c r="R82" i="3" s="1"/>
  <c r="T82" i="3" s="1"/>
  <c r="Q81" i="3"/>
  <c r="R81" i="3" s="1"/>
  <c r="T81" i="3" s="1"/>
  <c r="Q80" i="3"/>
  <c r="Q79" i="3"/>
  <c r="R79" i="3" s="1"/>
  <c r="S79" i="3" s="1"/>
  <c r="Q78" i="3"/>
  <c r="R78" i="3" s="1"/>
  <c r="T78" i="3" s="1"/>
  <c r="Q77" i="3"/>
  <c r="Q76" i="3"/>
  <c r="Q75" i="3"/>
  <c r="Q74" i="3"/>
  <c r="R74" i="3" s="1"/>
  <c r="T74" i="3" s="1"/>
  <c r="Q73" i="3"/>
  <c r="R73" i="3" s="1"/>
  <c r="T73" i="3" s="1"/>
  <c r="Q72" i="3"/>
  <c r="Q71" i="3"/>
  <c r="Q70" i="3"/>
  <c r="Q69" i="3"/>
  <c r="Q68" i="3"/>
  <c r="Q67" i="3"/>
  <c r="R67" i="3" s="1"/>
  <c r="T67" i="3" s="1"/>
  <c r="Q66" i="3"/>
  <c r="Q65" i="3"/>
  <c r="Q64" i="3"/>
  <c r="R64" i="3" s="1"/>
  <c r="T64" i="3" s="1"/>
  <c r="Q63" i="3"/>
  <c r="Q62" i="3"/>
  <c r="R62" i="3" s="1"/>
  <c r="S62" i="3" s="1"/>
  <c r="Q61" i="3"/>
  <c r="Q60" i="3"/>
  <c r="R60" i="3" s="1"/>
  <c r="T60" i="3" s="1"/>
  <c r="Q59" i="3"/>
  <c r="R59" i="3" s="1"/>
  <c r="T59" i="3" s="1"/>
  <c r="Q58" i="3"/>
  <c r="R58" i="3" s="1"/>
  <c r="T58" i="3" s="1"/>
  <c r="Q57" i="3"/>
  <c r="R57" i="3" s="1"/>
  <c r="T57" i="3" s="1"/>
  <c r="Q56" i="3"/>
  <c r="Q55" i="3"/>
  <c r="R55" i="3" s="1"/>
  <c r="S55" i="3" s="1"/>
  <c r="Q54" i="3"/>
  <c r="Q53" i="3"/>
  <c r="Q52" i="3"/>
  <c r="R52" i="3" s="1"/>
  <c r="T52" i="3" s="1"/>
  <c r="Q51" i="3"/>
  <c r="Q50" i="3"/>
  <c r="R50" i="3" s="1"/>
  <c r="T50" i="3" s="1"/>
  <c r="Q49" i="3"/>
  <c r="R49" i="3" s="1"/>
  <c r="T49" i="3" s="1"/>
  <c r="Q48" i="3"/>
  <c r="Q47" i="3"/>
  <c r="Q46" i="3"/>
  <c r="R46" i="3" s="1"/>
  <c r="T46" i="3" s="1"/>
  <c r="Q45" i="3"/>
  <c r="Q44" i="3"/>
  <c r="Q43" i="3"/>
  <c r="R42" i="3"/>
  <c r="S42" i="3" s="1"/>
  <c r="S308" i="3" s="1"/>
  <c r="Q42" i="3"/>
  <c r="Q41" i="3"/>
  <c r="Q40" i="3"/>
  <c r="Q39" i="3"/>
  <c r="Q38" i="3"/>
  <c r="Q37" i="3"/>
  <c r="R37" i="3" s="1"/>
  <c r="T37" i="3" s="1"/>
  <c r="Q36" i="3"/>
  <c r="Q35" i="3"/>
  <c r="Q34" i="3"/>
  <c r="Q33" i="3"/>
  <c r="Q32" i="3"/>
  <c r="Q31" i="3"/>
  <c r="R31" i="3" s="1"/>
  <c r="T31" i="3" s="1"/>
  <c r="Q30" i="3"/>
  <c r="R29" i="3"/>
  <c r="Q29" i="3"/>
  <c r="Q28" i="3"/>
  <c r="Q27" i="3"/>
  <c r="Q26" i="3"/>
  <c r="Q25" i="3"/>
  <c r="R25" i="3" s="1"/>
  <c r="T25" i="3" s="1"/>
  <c r="Q24" i="3"/>
  <c r="Q23" i="3"/>
  <c r="Q22" i="3"/>
  <c r="Q21" i="3"/>
  <c r="Q20" i="3"/>
  <c r="Q19" i="3"/>
  <c r="Q18" i="3"/>
  <c r="Q17" i="3"/>
  <c r="Q16" i="3"/>
  <c r="Q15" i="3"/>
  <c r="Q14" i="3"/>
  <c r="Q13" i="3"/>
  <c r="Q12" i="3"/>
  <c r="Q11" i="3"/>
  <c r="Q10" i="3"/>
  <c r="R10" i="3" s="1"/>
  <c r="T10" i="3" s="1"/>
  <c r="T308" i="3" s="1"/>
  <c r="Q9" i="3"/>
  <c r="Q8" i="3"/>
  <c r="Q7" i="3"/>
  <c r="R7" i="3" s="1"/>
  <c r="S7" i="3" s="1"/>
  <c r="Q6" i="3"/>
  <c r="Q5" i="3"/>
  <c r="R5" i="3" s="1"/>
  <c r="S5" i="3" s="1"/>
  <c r="Q4" i="3"/>
  <c r="Q3" i="3"/>
  <c r="Q2" i="3"/>
  <c r="U45" i="2"/>
  <c r="T45" i="2"/>
  <c r="S45" i="2"/>
  <c r="R45" i="2"/>
  <c r="T44" i="2"/>
  <c r="T43" i="2"/>
  <c r="T42" i="2"/>
  <c r="T41" i="2"/>
  <c r="T40" i="2"/>
  <c r="T39" i="2"/>
  <c r="T38" i="2"/>
  <c r="T37" i="2"/>
  <c r="T35" i="2"/>
  <c r="T34" i="2"/>
  <c r="T33" i="2"/>
  <c r="T32" i="2"/>
  <c r="T31" i="2"/>
  <c r="T30" i="2"/>
  <c r="T29" i="2"/>
  <c r="T27" i="2"/>
  <c r="T20" i="2"/>
  <c r="T18" i="2"/>
  <c r="T17" i="2"/>
  <c r="T13" i="2"/>
  <c r="T12" i="2"/>
  <c r="T11" i="2"/>
  <c r="T9" i="2"/>
  <c r="T8" i="2"/>
  <c r="T7" i="2"/>
  <c r="S36" i="2"/>
  <c r="S10" i="2"/>
  <c r="U26" i="2"/>
  <c r="C73" i="2" l="1"/>
  <c r="Q45" i="2"/>
  <c r="Q46" i="2" s="1"/>
  <c r="D65" i="2"/>
  <c r="E63" i="2"/>
  <c r="E62" i="2"/>
  <c r="D55" i="2"/>
  <c r="E53" i="2"/>
  <c r="E52" i="2"/>
  <c r="C74" i="1"/>
  <c r="E64" i="1"/>
  <c r="E63" i="1"/>
  <c r="E66" i="1" s="1"/>
  <c r="E54" i="1"/>
  <c r="H60" i="1" s="1"/>
  <c r="E53" i="1"/>
  <c r="D66" i="1"/>
  <c r="D56" i="1"/>
  <c r="D69" i="1" s="1"/>
  <c r="L46" i="1"/>
  <c r="L25" i="1"/>
  <c r="L47" i="1"/>
  <c r="D68" i="2" l="1"/>
  <c r="E54" i="2"/>
  <c r="E68" i="2" s="1"/>
  <c r="E65" i="2"/>
  <c r="H59" i="2"/>
  <c r="E55" i="1"/>
  <c r="E69" i="1" s="1"/>
</calcChain>
</file>

<file path=xl/comments1.xml><?xml version="1.0" encoding="utf-8"?>
<comments xmlns="http://schemas.openxmlformats.org/spreadsheetml/2006/main">
  <authors>
    <author>JURIDICA</author>
  </authors>
  <commentList>
    <comment ref="M4" authorId="0" shapeId="0">
      <text>
        <r>
          <rPr>
            <b/>
            <sz val="9"/>
            <color indexed="81"/>
            <rFont val="Tahoma"/>
            <family val="2"/>
          </rPr>
          <t>JURIDICA:</t>
        </r>
        <r>
          <rPr>
            <sz val="9"/>
            <color indexed="81"/>
            <rFont val="Tahoma"/>
            <family val="2"/>
          </rPr>
          <t xml:space="preserve">
</t>
        </r>
        <r>
          <rPr>
            <b/>
            <sz val="12"/>
            <color indexed="81"/>
            <rFont val="Tahoma"/>
            <family val="2"/>
          </rPr>
          <t xml:space="preserve">EXIGIBLE 100% con sentencia condenatoria
PROBABLE (51% a 99%)
POSIBLE (11%  a 50%)
REMOTA (0% a 10%) </t>
        </r>
      </text>
    </comment>
  </commentList>
</comments>
</file>

<file path=xl/comments2.xml><?xml version="1.0" encoding="utf-8"?>
<comments xmlns="http://schemas.openxmlformats.org/spreadsheetml/2006/main">
  <authors>
    <author>LENOVO</author>
  </authors>
  <commentList>
    <comment ref="Q1" authorId="0" shapeId="0">
      <text>
        <r>
          <rPr>
            <b/>
            <sz val="9"/>
            <color indexed="81"/>
            <rFont val="Tahoma"/>
            <family val="2"/>
          </rPr>
          <t xml:space="preserve">POR JURIDICA </t>
        </r>
      </text>
    </comment>
    <comment ref="R1" authorId="0" shapeId="0">
      <text>
        <r>
          <rPr>
            <b/>
            <sz val="9"/>
            <color indexed="81"/>
            <rFont val="Tahoma"/>
            <family val="2"/>
          </rPr>
          <t xml:space="preserve">INCLUYE CUENTAS DE ORDEN Y PASIVO CONTINGENTE
</t>
        </r>
      </text>
    </comment>
    <comment ref="J29" authorId="0" shapeId="0">
      <text>
        <r>
          <rPr>
            <b/>
            <sz val="9"/>
            <color indexed="81"/>
            <rFont val="Tahoma"/>
            <family val="2"/>
          </rPr>
          <t xml:space="preserve">NO SE IDENTIFICO MANDAMIENTO DE PAGO, SE IDENTIFICA COMO PROBABLE
</t>
        </r>
      </text>
    </comment>
    <comment ref="U29" authorId="0" shapeId="0">
      <text>
        <r>
          <rPr>
            <b/>
            <sz val="9"/>
            <color indexed="81"/>
            <rFont val="Tahoma"/>
            <family val="2"/>
          </rPr>
          <t>CONSTITUIR PASIVO</t>
        </r>
      </text>
    </comment>
    <comment ref="B204" authorId="0" shapeId="0">
      <text>
        <r>
          <rPr>
            <b/>
            <sz val="9"/>
            <color indexed="81"/>
            <rFont val="Tahoma"/>
            <family val="2"/>
          </rPr>
          <t xml:space="preserve">NO PRESENTO CALIFICACION NI CALCULO </t>
        </r>
      </text>
    </comment>
    <comment ref="J295" authorId="0" shapeId="0">
      <text>
        <r>
          <rPr>
            <b/>
            <sz val="9"/>
            <color indexed="81"/>
            <rFont val="Tahoma"/>
            <family val="2"/>
          </rPr>
          <t xml:space="preserve">NO SE IDENTIFICO MANDAMIENTO DE PAGO, SE IDENTIFICA COMO PROBABLE
</t>
        </r>
      </text>
    </comment>
    <comment ref="J299" authorId="0" shapeId="0">
      <text>
        <r>
          <rPr>
            <b/>
            <sz val="9"/>
            <color indexed="81"/>
            <rFont val="Tahoma"/>
            <family val="2"/>
          </rPr>
          <t xml:space="preserve">NO SE IDENTIFICO MANDAMIENTO DE PAGO, SE IDENTIFICA COMO PROBABLE
</t>
        </r>
      </text>
    </comment>
  </commentList>
</comments>
</file>

<file path=xl/sharedStrings.xml><?xml version="1.0" encoding="utf-8"?>
<sst xmlns="http://schemas.openxmlformats.org/spreadsheetml/2006/main" count="9492" uniqueCount="1239">
  <si>
    <t>IDENTIFICACION DEL PROCESO</t>
  </si>
  <si>
    <t>NUMERO DE RAMA JUDICIAL (23 digitos)</t>
  </si>
  <si>
    <t>Acción o Medio de control</t>
  </si>
  <si>
    <t>ESTADO DEL PROCESO</t>
  </si>
  <si>
    <t>Instancia</t>
  </si>
  <si>
    <t>Despacho Judicial Actual</t>
  </si>
  <si>
    <t xml:space="preserve">PRIMERA </t>
  </si>
  <si>
    <t xml:space="preserve">Demandante </t>
  </si>
  <si>
    <t>540013105001201400099-01</t>
  </si>
  <si>
    <t xml:space="preserve">TULIO MANUEL DUARTE </t>
  </si>
  <si>
    <t xml:space="preserve">SEGUNDA </t>
  </si>
  <si>
    <t>540013105004201500003-02</t>
  </si>
  <si>
    <t xml:space="preserve">CAMPO ELIAS REYES CASTRO </t>
  </si>
  <si>
    <t xml:space="preserve">CORTE  SUPREMA JUSTICIA SALA DE CASACION LABORAL </t>
  </si>
  <si>
    <t xml:space="preserve">TRIBUNAL SUPERIOR SALA LABORAL </t>
  </si>
  <si>
    <t xml:space="preserve">JUZGADO SEGUNDO LABORAL DEL CIRCUITO DE CUCUTA </t>
  </si>
  <si>
    <t xml:space="preserve">NO SE HA FALLADO </t>
  </si>
  <si>
    <t xml:space="preserve">JUZGADO CUARTO LABORAL DEL CIRCUITO DE CUCUTA </t>
  </si>
  <si>
    <t>540013105002201600023-00</t>
  </si>
  <si>
    <t xml:space="preserve">ESMERALDA CASTELLANOS GARCIA </t>
  </si>
  <si>
    <t>540013105004201600039-00</t>
  </si>
  <si>
    <t xml:space="preserve">MARLENE ARDILA ROJAS </t>
  </si>
  <si>
    <t xml:space="preserve">Fallo en Primera Instancia </t>
  </si>
  <si>
    <t xml:space="preserve">Fallo en Segunda Instancia </t>
  </si>
  <si>
    <t xml:space="preserve">Pretension Principal </t>
  </si>
  <si>
    <t>540013105001201800145-00</t>
  </si>
  <si>
    <t xml:space="preserve">DIONOR SANCHEZ GONZALEZ </t>
  </si>
  <si>
    <t xml:space="preserve">JUZGADO PRIMERO LABORAL DEL CIRCUITO DE CUCUTA </t>
  </si>
  <si>
    <t xml:space="preserve">EXISTENCIA DE UNA RELACION DE CARÁCTER LABORAL </t>
  </si>
  <si>
    <t>540013105004201800465-00</t>
  </si>
  <si>
    <t xml:space="preserve">JORGE GALLO REY </t>
  </si>
  <si>
    <t xml:space="preserve">SIN FALLO AUN </t>
  </si>
  <si>
    <t xml:space="preserve">CONSEJO DE ESTADO - SECCION SEGUNDA </t>
  </si>
  <si>
    <t>540013333751201400062-00</t>
  </si>
  <si>
    <t xml:space="preserve">ELVIRA TORRES VARGAS </t>
  </si>
  <si>
    <t xml:space="preserve">JUZGADO SEPTIMO ADMINISTRATIVO DEL CIRCUITO DE CUCUTA </t>
  </si>
  <si>
    <t>540012333000201400351-01</t>
  </si>
  <si>
    <t xml:space="preserve">VICTORIA SUAREZ MORENO </t>
  </si>
  <si>
    <t>540013333006201400976-00</t>
  </si>
  <si>
    <t xml:space="preserve">EDITH JOHANNA LOZANO RANGEL </t>
  </si>
  <si>
    <t xml:space="preserve">JUZGADO SEXTO ADMINISTATIVO DEL CIRCUITO DE CUCUTA </t>
  </si>
  <si>
    <t>CUMPLIMIENTO DEL FALLO</t>
  </si>
  <si>
    <t>540013333001201401154-00</t>
  </si>
  <si>
    <t xml:space="preserve">JUZGADO PRIMERO ADMINISTRATIVO DEL CIRCUITO DE CUCUTA </t>
  </si>
  <si>
    <t>540013333006201401391-00</t>
  </si>
  <si>
    <t xml:space="preserve">MONICA JAIMES CAMARGO </t>
  </si>
  <si>
    <t xml:space="preserve">EDY JAZMIN BUENO BOADA </t>
  </si>
  <si>
    <t>540013333001201401402-00</t>
  </si>
  <si>
    <t xml:space="preserve">EMILIA ROSA LEAL BUITRAGO </t>
  </si>
  <si>
    <t>540013333001201401410-00</t>
  </si>
  <si>
    <t xml:space="preserve">YULLY PAOLA TAMI SUAREZ </t>
  </si>
  <si>
    <t>YUDI ESPERANZA TARAZONA RAMIREZ</t>
  </si>
  <si>
    <t>540013333002201401566-00</t>
  </si>
  <si>
    <t xml:space="preserve">JUZGADO SEGUNDO ADMINISTRATIVO DEL CIRCUITO DE CUCUTA </t>
  </si>
  <si>
    <t>540013333002201402039-00</t>
  </si>
  <si>
    <t xml:space="preserve">SANDRA MILENA AMAYA CARVAJAL </t>
  </si>
  <si>
    <t>540013333002201402063-00</t>
  </si>
  <si>
    <t xml:space="preserve">MAYRA ALEJANDRA GUTIERREZ RUIZ </t>
  </si>
  <si>
    <t>540013333002201500084-00</t>
  </si>
  <si>
    <t xml:space="preserve">ROSALBA GUEVARA CACERES </t>
  </si>
  <si>
    <t xml:space="preserve">CRUZ HELENA DURAN MORA </t>
  </si>
  <si>
    <t>NULIDAD DE LA RESOLUCION 1220 DE SEPTIEMBRE 3 DE 2014, POR LA  CUAL SE DISPUSO REUBICARLA POR NECESIDADES DEL SERVICIO EN EL AREA DE CONTRATACION Y MERCADEO</t>
  </si>
  <si>
    <t xml:space="preserve">JUZGADO TERCERO ADMINISTRATIVO DEL CIRCUITO DE CUCUTA </t>
  </si>
  <si>
    <t>540013333002201500324-00</t>
  </si>
  <si>
    <t xml:space="preserve">DORIS CECILIA RAMIREZ </t>
  </si>
  <si>
    <t xml:space="preserve">RELIQUIDACION PENSIONAL </t>
  </si>
  <si>
    <t>540013340010201600415-00</t>
  </si>
  <si>
    <t xml:space="preserve">JUZGADO DECIMO ADMINISTRATIVO MIXTO DEL CIRCUITO </t>
  </si>
  <si>
    <t xml:space="preserve">GLADYS OMAIRA CAÑAS MOSQUERA </t>
  </si>
  <si>
    <t>540013333002201700114-00</t>
  </si>
  <si>
    <t xml:space="preserve">MARIA LYRIDA GELVEZ FLOREZ </t>
  </si>
  <si>
    <t>540013333007201800073-00</t>
  </si>
  <si>
    <t xml:space="preserve">MARIA FILOMENA FERREIRA SAENZ </t>
  </si>
  <si>
    <t>540013333002201800233-00</t>
  </si>
  <si>
    <t xml:space="preserve">LUZ MILA CORTES ENCISO </t>
  </si>
  <si>
    <t>540013340009201600483-00</t>
  </si>
  <si>
    <t xml:space="preserve">HEBERT ALFONSO CAÑAS MOSQUERA </t>
  </si>
  <si>
    <t xml:space="preserve">JUZGADO NOVENO ADMINISTRATIVO DEL CIRCUITO DE CUCUTA </t>
  </si>
  <si>
    <t>EXISTENCIA DE CONTRATOS DE PRESTACION DE SERVICIOS PROFESIONALES PARA REALIZAR LAS GESTIONES DE COBRO JURIDICO DE LA RECUPERACION Y RECAUDO DE LA CARTERA MOROSA</t>
  </si>
  <si>
    <t>540013333007201800347-00</t>
  </si>
  <si>
    <t xml:space="preserve">ALBA CAROLINA SILVA RINCON </t>
  </si>
  <si>
    <t xml:space="preserve">TRANSFERIR A COLPENSIONES EL MONTO DE COTIZACION POR ACTIVIDADES DE ALTO RIESGO </t>
  </si>
  <si>
    <t xml:space="preserve">ORDINARIO LABORAL </t>
  </si>
  <si>
    <t xml:space="preserve">NULIDAD Y RESTABLECIMIENTO DEL DERECHO </t>
  </si>
  <si>
    <t xml:space="preserve">Fecha de Admisión de la demanda </t>
  </si>
  <si>
    <t>CONDENATORIO</t>
  </si>
  <si>
    <t xml:space="preserve">TOTALES GENERALES (ORDINARIOS+ADMINISTRATIVOS) </t>
  </si>
  <si>
    <t xml:space="preserve">ESTADO ACTUAL </t>
  </si>
  <si>
    <t xml:space="preserve">CASACION </t>
  </si>
  <si>
    <t xml:space="preserve">AL DESPACHO PARA SENTENCIA DE SEGUNDA INSTANCIA </t>
  </si>
  <si>
    <t>540013333008202000329-00</t>
  </si>
  <si>
    <t xml:space="preserve">PATRICIA ALARCON RIVERA </t>
  </si>
  <si>
    <t>NULIDAD DE LA RESOLUCIÓN 0810 DEL 28 DE MAYO DE 2020 PROFERIDA POR LA GERENCIA DE LA E.S.E.HOSPITAL UNIVERSITARIO ERASMO MEOZ, QUE ORDENÓ REUBICAR POR NECESIDAD DEL SERVICIO A PATRICIA ALARCÓN RIVERA EN LA OFICINA ASESORA DE PLANEACIÓN Y CALIDAD.</t>
  </si>
  <si>
    <t xml:space="preserve">JUZGADO OCTAVO ADMINISTRATIVO DE CUCUTA </t>
  </si>
  <si>
    <t xml:space="preserve">ACCIONANTE ALLEGA IMPULSO PROCESAL </t>
  </si>
  <si>
    <t xml:space="preserve">AL DEPACHO PARA SENTENCIA DE CASACION </t>
  </si>
  <si>
    <t xml:space="preserve">NAVARRO PEREZ &amp; ASOCIADOS SAS </t>
  </si>
  <si>
    <t>544053103001201900102-00</t>
  </si>
  <si>
    <t xml:space="preserve">EJECUTIVO LABORAL </t>
  </si>
  <si>
    <t xml:space="preserve">JUZGADO CIVIL DEL CIRCUITO DE LOS PATIOS </t>
  </si>
  <si>
    <t>NELSON BISMARK RESTREPO JAIMES Y PAOLA  MYLENA  NUÑEZ  MONTES</t>
  </si>
  <si>
    <t>540013105002202100002-00</t>
  </si>
  <si>
    <t>DESPACHO NO REPONE AUTO DE FEBRERO 24/2021, ACLARA EL ESCRITO PRESENTADO POR EL APODERADO DE LOS DEMANDANTES Y RECONOCE PERSONERIA APODERADO HUEM</t>
  </si>
  <si>
    <t xml:space="preserve">JUDITH MAGALY CARVAJAL CONTRERAS </t>
  </si>
  <si>
    <t>540013105002202100003-00</t>
  </si>
  <si>
    <t>540013105003202100010-00</t>
  </si>
  <si>
    <t xml:space="preserve">RAFAEL ENRIQUE RODRIGUEZ ZUÑIGA Y PAOLA CORNEJO CARRASCAL </t>
  </si>
  <si>
    <t xml:space="preserve">ISABEL CRISTINA CALDERON, PABLO EMILIO PEREZ GONZALEZ E IVAN ANTONIO FIGUEREDO BAUTISTA </t>
  </si>
  <si>
    <t>540013105003202100014-00</t>
  </si>
  <si>
    <t xml:space="preserve">JUZGADO TERCERO LABORAL DEL CIRCUITO DE CUCUTA </t>
  </si>
  <si>
    <t>540013105003202100017-00</t>
  </si>
  <si>
    <t xml:space="preserve">VRILLI  LISETH MORENO Y ERIKA STELLA RODRIGUEZ  </t>
  </si>
  <si>
    <t>RECONOCIMIENTO Y PAGO PENSION ANTICIPADA DE JUBILACION</t>
  </si>
  <si>
    <t>EXISTENCIA DE UNA RELACION DE CARÁCTER LABORAL (COOPERATIVA)</t>
  </si>
  <si>
    <t xml:space="preserve">EJECUTIVO LABORAL (PAGO DE HONORARIOS POR AGENCIAS EN DERECHO POR PRESTACION DE SERVICIOS) </t>
  </si>
  <si>
    <t>RECONOCIMIENTO Y PAGO PRESTACIONES EN SOLIDARIDAD (AGREMIADOS)</t>
  </si>
  <si>
    <t>RECONOCIMIENTO Y PAGO PRESTACIONES EN SOLIDARIDAD (AGREMIADO)</t>
  </si>
  <si>
    <t xml:space="preserve">NULIDAD RESOLUCION QUE ORDENA RECONOCIMIENTO Y PAGO DE RETROACTIVIDAD DE CESANTIAS Y SE ORDENA UN CRUCE DE CUENTAS </t>
  </si>
  <si>
    <t xml:space="preserve">EXISTENCIA DE UNA RELACION DE CARÁCTER LABORAL  </t>
  </si>
  <si>
    <t>540013333003201500143-01</t>
  </si>
  <si>
    <t>540013105003202200043-00</t>
  </si>
  <si>
    <t xml:space="preserve">ANGEL MARIA SOLANO JAIMES </t>
  </si>
  <si>
    <t xml:space="preserve">SE DECLARE LA NULIDAD DE LA AFILIACION AL AFP HOY PORVENIR S.A. DE FECHA 9 DE SEPTIEMBRE DE 1996 Y SE ORDENE A PROVENIR S.A. TRASLADAR LOS SALDOS POR CONCEPTO DE COTIZACION A COLPENSIONES Y ORDENAR AL HUEM REALIZAR EL PAGO DEL PORCENTAJE ADICIONAL A COLPENSIONES POR COTIZACION ESPECIAL POR ACTIVIDAD LABORAL DE ALTO RIESGO. ORDENAR A COLPENSIONES REALIZAR EL TRAMITE DE LA PENSION ESPECIAL. </t>
  </si>
  <si>
    <t xml:space="preserve">APODERADO DEL HUEM PRESENTA ESCRITO DE CONTESTACION DE LA DEMANDA </t>
  </si>
  <si>
    <t>540013105004202100330-00</t>
  </si>
  <si>
    <t xml:space="preserve">GRAMALLA ASOCIADOS </t>
  </si>
  <si>
    <t xml:space="preserve">REGULACION DE HONORARIOS </t>
  </si>
  <si>
    <t>540013105004202200005-00</t>
  </si>
  <si>
    <t xml:space="preserve">RECONOCIMIENTO CONTRATO REALIDAD </t>
  </si>
  <si>
    <t>FANNY SARMIENTO GUTIERREZ</t>
  </si>
  <si>
    <t xml:space="preserve">INFORME GENERAL DE PROCESOS ACTIVOS - ORDINARIO Y ADMINISTRATIVO LABORAL   </t>
  </si>
  <si>
    <t xml:space="preserve">Monto Aproximado de las Pretensiones  (valor) </t>
  </si>
  <si>
    <t xml:space="preserve">PENDIENTE SE ADMITE EN CORTE SUPREMA PARA RECURSO EXTRAORDINARIO DE CASACION </t>
  </si>
  <si>
    <t xml:space="preserve">SENTENCIA DE SEGUNDA INTANCIA CONDENATORIA </t>
  </si>
  <si>
    <t>SE PRESENTA MEMORIAL SOLICITUD EMPLAZAMIENTO Y NOMBRAMIENTO CURADOR POR DESCONOCIMIENTO DE DIRECCION PARA NOTIFICACION</t>
  </si>
  <si>
    <t xml:space="preserve">AL DESPACHO PARA DESIGNAR CURADOR AD LITEM. </t>
  </si>
  <si>
    <t>SE CELEBRA LA AUDIENCIA INICIAL Y EN ETAPA DE SANEAMIENTO SE DISPONE DECLARAR DE OFICIO EL LLAMAMIENTO EN GARANTIA HECHO POR EL HOSPITAL ERASMO MEOZ, SE INTERPONE RECURSO CONTRA ESA DECISION Y SE CONCEDE ANTE EL TRIBUNAL</t>
  </si>
  <si>
    <t xml:space="preserve">DESPACHO RECIBE MEMORIAL ESCRITO DE RENUNCIA APODERADO HUEM. </t>
  </si>
  <si>
    <t>EXPEDIENTE ENVIADO AL JUZGADO 11 ADMINISTRATIVO ORAL DEL CIRCUITO DE CÚCUTA EN CUMPLIMIENTO A LO DISPUESTO EN EL ACUERDO NO. CSJNSA 22-570 DEL C. S. DE LA J. DEL 24 DE AGOSTO DE 2022</t>
  </si>
  <si>
    <t xml:space="preserve">LA DEMANDANTE PRESENTA MEMORIAL DE DERECHO DE PETICION AL JUZGADO. </t>
  </si>
  <si>
    <t xml:space="preserve">AL DESPACHO CON TRASLADO DE LAS EXCEPCIONES PROPUESTAS EN LA CONTESTACIÓN. </t>
  </si>
  <si>
    <t xml:space="preserve">MEDIO </t>
  </si>
  <si>
    <t xml:space="preserve">ALTO </t>
  </si>
  <si>
    <r>
      <t xml:space="preserve">RIESGO </t>
    </r>
    <r>
      <rPr>
        <b/>
        <sz val="10"/>
        <color indexed="8"/>
        <rFont val="Calibri"/>
        <family val="2"/>
      </rPr>
      <t xml:space="preserve">(PROBABILIDAD DE PERDIDA) </t>
    </r>
  </si>
  <si>
    <t>540013105004202200225-00</t>
  </si>
  <si>
    <t>QUE SE DECLARE EXISTENCIA DE CONTRATO DE TRABAJO, SE ORDENE EL PAGO DE INDEMNIZACION.</t>
  </si>
  <si>
    <t xml:space="preserve">NOTIFICACION ELECTRONICA AL HUEM PARA CONTESTACION DEMANDA </t>
  </si>
  <si>
    <t>540013105004202200272-00</t>
  </si>
  <si>
    <t xml:space="preserve">GEOVANNY ALEXANDER ESGUERRA GONZALEZ </t>
  </si>
  <si>
    <t xml:space="preserve">ESPECIAL DE REINTEGRO POR FUERO SINDICAL </t>
  </si>
  <si>
    <t xml:space="preserve">FUERO SINDICAL </t>
  </si>
  <si>
    <t xml:space="preserve">CON FECHA PARA AUDIENCIA ESPECIAL DE FUERO </t>
  </si>
  <si>
    <t>540013105001202200313-00</t>
  </si>
  <si>
    <t xml:space="preserve">FREDDY ORLANDO DELGADO SANCHEZ </t>
  </si>
  <si>
    <t>540013105002202200318-00</t>
  </si>
  <si>
    <t xml:space="preserve">SANDRA PATRICIA FIGUEROA </t>
  </si>
  <si>
    <t>540013105002202200319-00</t>
  </si>
  <si>
    <t xml:space="preserve">RAFAEL ANDRES ALSINA CORREA </t>
  </si>
  <si>
    <t>TOTAL:  40</t>
  </si>
  <si>
    <t xml:space="preserve">SENTENCIA DE PRIMERA INSTANCIA ABSOLUTORIA </t>
  </si>
  <si>
    <t xml:space="preserve">HUEM DA CUMPLIMIENTO A LO SOLICITADO POR PARTE DEL DEPSACO JUDICIAL - APORTE DOCUMENTAL. </t>
  </si>
  <si>
    <t xml:space="preserve">FIJA PARA OTUBRE 18/2022  A LAS 9:00AM, PARA LLEVAR A CABO LA AUDIENCIA INICIAL. HUEM DA CUMPLIMIENTO A SOLICITUD DE DOCUMENTALES. </t>
  </si>
  <si>
    <t xml:space="preserve"> DESPACHO RECIBE MEMORIAL PARTE DEMANDANTE OTORGA PODER. </t>
  </si>
  <si>
    <t>AL DESPACHO PARA RESOLVER SOLICITUD DE DESISTIMIENTO TÁCITO</t>
  </si>
  <si>
    <t xml:space="preserve">JUZGADO 11  ADMINISTRATIVO DEL CIRCUITO DE CUCUTA </t>
  </si>
  <si>
    <t xml:space="preserve">APODERADO LLAMADO EN GARANTIA SOLIDARIA ALLEGA CONTESTACION. </t>
  </si>
  <si>
    <t>APODERADA DE COLPENSIONES ALLEGA IMPULSO PROCESAL</t>
  </si>
  <si>
    <t xml:space="preserve">AL DESPACHO PARA RESOLVER EXCEPCIONES. </t>
  </si>
  <si>
    <t>PROCESO AL DESPACHO PARA DESIGNAR CURADOR AD-LITEM</t>
  </si>
  <si>
    <t xml:space="preserve">RECONOCE PERSONERIA JURIDICA, ACEPTA RENUNCIA DE PODER APODERADO HUEM. </t>
  </si>
  <si>
    <t xml:space="preserve">ACEPTA CONTESTACION DEMANDA POR PARTE DEL CURADOR </t>
  </si>
  <si>
    <t xml:space="preserve">RE RELEVA CURADOR ADLITEM, NOMBRA NUEVO CURADOR </t>
  </si>
  <si>
    <t xml:space="preserve">ALEGATOS DE CONCLUSION DE SEGUNDA INSTANCIA </t>
  </si>
  <si>
    <t>AL TRIBUNAL SUPERIOR - SALA CIVIL FAMILIA, A FIN DE QUE SE TRAMITA EL RECURSO DE QUEJA</t>
  </si>
  <si>
    <t xml:space="preserve">ESCRITO DE CONTESTACION LLAMAMIENTO EN GARANTIA SURAMERICANA (HUEM Y ACTISALUD). </t>
  </si>
  <si>
    <t xml:space="preserve">SE REALIZA AUDIENCIA DE CONCILIACION, SE FIJA FECHA PARA ALEGATOS Y FALLO </t>
  </si>
  <si>
    <t xml:space="preserve">DESPACHO JUDICIAL REMITE A LOS JUZGADOS ADMINISTRATIVOS POR FALTA DE JURISDICCION Y COMPETENCIA </t>
  </si>
  <si>
    <t>SE FIJA LA LISTA DE TRASLADO DEL RECURSO DE REPOSICIÓN Y EN SUBSIDIO DE QUEJA</t>
  </si>
  <si>
    <t xml:space="preserve">BAJO </t>
  </si>
  <si>
    <t xml:space="preserve">ABSOLUTORIO </t>
  </si>
  <si>
    <t xml:space="preserve">CONDOENATORIO </t>
  </si>
  <si>
    <t xml:space="preserve">CONDENATORIO </t>
  </si>
  <si>
    <t>CLASE DE RIESGO</t>
  </si>
  <si>
    <t># DE DEMANDAS</t>
  </si>
  <si>
    <t xml:space="preserve">VALOR APROX. PRETENSIONES </t>
  </si>
  <si>
    <t>RIESGO MEDIO</t>
  </si>
  <si>
    <t>RIESGO ALTO</t>
  </si>
  <si>
    <t xml:space="preserve">PROCESOS ADMINISTRATIVOS NULIDAD Y RESTABLECIMIENTO  </t>
  </si>
  <si>
    <t xml:space="preserve">PROCESOS ORDINARIOS LABORALES   </t>
  </si>
  <si>
    <t xml:space="preserve">RIESGO BAJO </t>
  </si>
  <si>
    <t xml:space="preserve">RIESGO MEDIO </t>
  </si>
  <si>
    <t xml:space="preserve">RIESGO ALTO </t>
  </si>
  <si>
    <t>VALOR PARA CUENTAS DE ORDEN</t>
  </si>
  <si>
    <t>ESTADO ACTUAL DEL PROCESO</t>
  </si>
  <si>
    <t xml:space="preserve">CON FALLO </t>
  </si>
  <si>
    <t xml:space="preserve">SIN FALLO </t>
  </si>
  <si>
    <t>FASE PROCESAL</t>
  </si>
  <si>
    <t>PENDIENTE CASACION</t>
  </si>
  <si>
    <t xml:space="preserve">EN APELACION </t>
  </si>
  <si>
    <t>REMOTA</t>
  </si>
  <si>
    <t>POSIBLE</t>
  </si>
  <si>
    <t xml:space="preserve">POSIBLE </t>
  </si>
  <si>
    <t xml:space="preserve">PROBABLE </t>
  </si>
  <si>
    <t>CUANTIA 2022</t>
  </si>
  <si>
    <t>CUANTIA INICIAL DE LA DEMANDA</t>
  </si>
  <si>
    <t xml:space="preserve">EXIGIBLE </t>
  </si>
  <si>
    <t>X</t>
  </si>
  <si>
    <t>REMOTO</t>
  </si>
  <si>
    <t>CALIFICACION  %</t>
  </si>
  <si>
    <t xml:space="preserve">CALCULO DE RIESGO </t>
  </si>
  <si>
    <t>PASIVO ESTIMADO</t>
  </si>
  <si>
    <t>CTAS ORDEN</t>
  </si>
  <si>
    <t>PASIVO CTA 2460</t>
  </si>
  <si>
    <t>(N) Consecutivo</t>
  </si>
  <si>
    <t>(C) No Proceso</t>
  </si>
  <si>
    <t>(C) Autoridad Judicial Que Tramita</t>
  </si>
  <si>
    <t>(C) Tipo De Proceso</t>
  </si>
  <si>
    <t>(C) Tipo De Acción Judicial</t>
  </si>
  <si>
    <t>(D) Cuantía Inicial De La Demanda</t>
  </si>
  <si>
    <t xml:space="preserve">CALCULO DEL RIESGO </t>
  </si>
  <si>
    <t>(C) Resumen Del Hecho Generador</t>
  </si>
  <si>
    <t>(F) Fecha De Admisión De La Demanda</t>
  </si>
  <si>
    <t>CALIFICACION</t>
  </si>
  <si>
    <t>(C) Demandante</t>
  </si>
  <si>
    <t>(C) Estado Actual</t>
  </si>
  <si>
    <t>(D) Decision Final Ejecutoriado</t>
  </si>
  <si>
    <t>(F) Decision Final Ejecutoriado Fecha</t>
  </si>
  <si>
    <t>(D) Valor De La Liquidación</t>
  </si>
  <si>
    <t>(D) Valor Pagado</t>
  </si>
  <si>
    <t xml:space="preserve">VALOR CONTINGENTE O EXIGIBLE </t>
  </si>
  <si>
    <t xml:space="preserve">V/REGISTRO EN CONTABILIDAD </t>
  </si>
  <si>
    <t>REVELA EN NOTAS</t>
  </si>
  <si>
    <t>PASIVO EXIGIBLE</t>
  </si>
  <si>
    <t>54001233100420040049300</t>
  </si>
  <si>
    <t>JUZGADO NOVENO ADMINISTRATIVO DEL CIRCUITO DE CUCUTA</t>
  </si>
  <si>
    <t>CONTENCIOSO ADMINISTRATIVO</t>
  </si>
  <si>
    <t>REPARACION DIRECTA</t>
  </si>
  <si>
    <t xml:space="preserve">MALA PRACTICA MEDICA </t>
  </si>
  <si>
    <t>27-OCTUBRE-2004</t>
  </si>
  <si>
    <t>10%</t>
  </si>
  <si>
    <t>JOSE SAMUEL BONILLA DIMAS Y OTROS</t>
  </si>
  <si>
    <t>EN PRUEBAS</t>
  </si>
  <si>
    <t>NO APLICA</t>
  </si>
  <si>
    <t>54001233100420040057300</t>
  </si>
  <si>
    <t xml:space="preserve">JUZGADO ADMINISTRATIVA DE OCAÑA                         </t>
  </si>
  <si>
    <t>08-FEBRER-2005</t>
  </si>
  <si>
    <t>GUSTAVO ALFONSO QUINTERO Y OTROS</t>
  </si>
  <si>
    <t>54001233100020040070401</t>
  </si>
  <si>
    <t xml:space="preserve">CONSEJO DE ESTADO SALA DE LO CONTENCIOSO ADMINISTRATIVO - SECCION TERCERA - SUBSECCION B </t>
  </si>
  <si>
    <t>02-JUNIO-2005</t>
  </si>
  <si>
    <t>EMMA ALDANA Y OTROS</t>
  </si>
  <si>
    <t xml:space="preserve">PARA SENTENCIA  DE SEGUNDA INSTANCIA CON SENTENCIA DE PRIMERA QUE NEGO LAS PRETENSIONES </t>
  </si>
  <si>
    <t>54001233100020040115102</t>
  </si>
  <si>
    <t xml:space="preserve">TRIBUNAL CONTENCIOSO ADMINISTRATIVO DE NORTE DE SANTANDER </t>
  </si>
  <si>
    <t>350000000</t>
  </si>
  <si>
    <t>PROBABLE</t>
  </si>
  <si>
    <t>17-ENERO-2005</t>
  </si>
  <si>
    <t>90%</t>
  </si>
  <si>
    <t>BLANCA NUBIA RODRIGUEZ ROJAS Y OTROS</t>
  </si>
  <si>
    <t>SENTENCIA DE SEGUNDA INTANCIA CONDENATORIA A LA ESE HUEM DESDE EL 26-MAYO-2022</t>
  </si>
  <si>
    <t>54001233100020060022001</t>
  </si>
  <si>
    <t>JUZGADO NOVENO ADMINISTRATIVO MIXTO</t>
  </si>
  <si>
    <t>19-ENERO-2007</t>
  </si>
  <si>
    <t>RAFAEL FRANCISCO MEDINA DIAZ Y OTROS</t>
  </si>
  <si>
    <t>PRUEBAS</t>
  </si>
  <si>
    <t>54001233100020060114101</t>
  </si>
  <si>
    <t>CONSEJO DE ESTADO - SECCION TERCERA</t>
  </si>
  <si>
    <t xml:space="preserve">REPARACION DIRECTA </t>
  </si>
  <si>
    <t>344727000</t>
  </si>
  <si>
    <t>28-SEPTIEMBRE-2006</t>
  </si>
  <si>
    <t>CRISTO CAÑIZARES CAÑIZARES Y OTROS</t>
  </si>
  <si>
    <t xml:space="preserve">PARA SENTENCIA DE SEGUNDA INSTANCIA CON SENTENCIA DE PRIMERA INSTANCIA CONDENATORIA A LA ESE HUEM </t>
  </si>
  <si>
    <t>54001233100020060146300</t>
  </si>
  <si>
    <t>TRIBUNAL CONTENCIOSO ADMINISTRATIVO DE NORTE DE SANTANDER</t>
  </si>
  <si>
    <t>22-MAYO-2007</t>
  </si>
  <si>
    <t>YOLANDA TARAZONA PEÑARANDA Y OTROS</t>
  </si>
  <si>
    <t>PRUEBAS - PARA DEFINIR ERROR GRAVE DEL DICTAMEN</t>
  </si>
  <si>
    <t>54001233100020080006901</t>
  </si>
  <si>
    <t>16-JULIO-2008</t>
  </si>
  <si>
    <t>0%</t>
  </si>
  <si>
    <t>JENNY MAYLETH MENDOZA FUENTES Y OTROS</t>
  </si>
  <si>
    <t>PARA ARCHIVO CON SENTENCIA DE SEGUNDA INSTANCIA DEL 04-NOVIEMBRE-2022 QUE CONFIRMA LA SENTENCIA DE PRIMERA QUE NEGO LAS PRETENSIONES</t>
  </si>
  <si>
    <t>54001333100120080010001</t>
  </si>
  <si>
    <t xml:space="preserve">JUZGADO DECIMO MIXTO ADMINISTRATIVO DEL CIRCUITO DE CUCUTA N DE S. </t>
  </si>
  <si>
    <t>25-ABRIL-2008</t>
  </si>
  <si>
    <t>50%</t>
  </si>
  <si>
    <t>NANCY VILLALBA ORTEGA Y OTROS</t>
  </si>
  <si>
    <t>PARA SENTENCIA DE PRIMERA INSTANCIA DESDE EL 08-AGOSTO-2022</t>
  </si>
  <si>
    <t>54001333100220080026000</t>
  </si>
  <si>
    <t>08-AGOSTO-2008</t>
  </si>
  <si>
    <t>JOSE ALFONSO RUIZ VILLAMARIN Y OTROS</t>
  </si>
  <si>
    <t xml:space="preserve">PRUEBAS -TESTIMONIOS </t>
  </si>
  <si>
    <t>54001333100220080041501</t>
  </si>
  <si>
    <t xml:space="preserve">TRIBUNAL  CONTENCIOSO ADMINISTRATIVO DE NORTE DE SANTANDER  </t>
  </si>
  <si>
    <t>13-FEBRERO-2009</t>
  </si>
  <si>
    <t>NELSON EMILIO GARCIA SOTO Y OTROS</t>
  </si>
  <si>
    <t>PARA SENTENCIA DE SEGUNDA INSTANCIA CON  SENTENCIA DE PRIMERA ABSOLUTORIA A LA  ESE HUEM</t>
  </si>
  <si>
    <t>81001333100120090008501</t>
  </si>
  <si>
    <t>TRIBUNAL CONTENCIOSO ADMINISTRATIVO DE ARAUCA</t>
  </si>
  <si>
    <t>06-OCTUBRE-2011</t>
  </si>
  <si>
    <t>JENNY AMPARO HURTADO CASTILLO Y OTROS</t>
  </si>
  <si>
    <t>PARA SENTENCIA DE SEGUNDA INSTANCIA  QUE NEGO LAS PRETENSIONES DESDE EL 09-FEBRERO-2017</t>
  </si>
  <si>
    <t>81001333100120090010001</t>
  </si>
  <si>
    <t xml:space="preserve"> TRIBUNAL ADMINISTRATIVO MIXTO DE ARAUCA</t>
  </si>
  <si>
    <t>08-FEBRERO-2010</t>
  </si>
  <si>
    <t>NILSON HARVEY SANABRIA MENDIVELSO</t>
  </si>
  <si>
    <t>PARA SENTENCIA DE SEGUNDA INSTANCIA CON SENTENCIA DE PRIMERA ABSOLUTORIA A LA ESE HUEM</t>
  </si>
  <si>
    <t>54001233100020090037700</t>
  </si>
  <si>
    <t xml:space="preserve">TRIBUNAL ADMINISTRATIVO DE NORTE DE SANTANDER </t>
  </si>
  <si>
    <t>23-MARZO-2010</t>
  </si>
  <si>
    <t>NADIA INDIRA ROLON NIÑO Y OTROS</t>
  </si>
  <si>
    <t xml:space="preserve">PRUEBAS  </t>
  </si>
  <si>
    <t>54001333100220100002601</t>
  </si>
  <si>
    <t>JUZGADO NOVENO ADMINSITRATIVO MIXTO DEL CIRCUITO DE CUCUTA</t>
  </si>
  <si>
    <t>19-FEBRERO-2010</t>
  </si>
  <si>
    <t>ROQUE SALAMANCA SUPERLANO</t>
  </si>
  <si>
    <t>PRUEBAS A LA ESPERA DE PERITAJE</t>
  </si>
  <si>
    <t>54001333100420100004202</t>
  </si>
  <si>
    <t>21-JULIO-2010</t>
  </si>
  <si>
    <t>BRICEIDA TARAZONA ESTUPIÑAN Y OTROS</t>
  </si>
  <si>
    <t>PRUEBAS - CON SOLICITUD DE ACLARACION DICTAMEN</t>
  </si>
  <si>
    <t>54001233100020100010401</t>
  </si>
  <si>
    <t xml:space="preserve">CONSEJO DE ESTADO SALA DE LO CONTENCIOSO ADMINISTRATIVO - SECCION TERCERA - SUBSECCION B  </t>
  </si>
  <si>
    <t>20-ABRIL-2010</t>
  </si>
  <si>
    <t>CARLOS JULIO LOPEZ CONTRERAS Y OTROS</t>
  </si>
  <si>
    <t>PARA SENTENCIA DE SEGUNDA INSTANCIA  CON SENTENCIA DE PRIMERA QUE NEGO LAS PRETENSIONES</t>
  </si>
  <si>
    <t>54001333100420100012800</t>
  </si>
  <si>
    <t>JUZGADO NOVENO ADMINISTRATIVO MIXTO DE CUCUTA</t>
  </si>
  <si>
    <t>JOHANNA ROCIO GUZMAN ORTIZ Y OTROS</t>
  </si>
  <si>
    <t>PRUEBASS</t>
  </si>
  <si>
    <t>54001233100020100031800</t>
  </si>
  <si>
    <t>03-NOVIEMBRE-2010</t>
  </si>
  <si>
    <t>JHON ALEJANDRO ARIAS GIL Y OTROS</t>
  </si>
  <si>
    <t>54001233100020100036501</t>
  </si>
  <si>
    <t>CONSEJO DE ESTADO, SECCION TERCERA</t>
  </si>
  <si>
    <t>07-OCTUBRE-2010</t>
  </si>
  <si>
    <t>MAGDA LILIANA RANGEL PEÑA Y OTROS</t>
  </si>
  <si>
    <t>54001233100020100040502</t>
  </si>
  <si>
    <t xml:space="preserve">CONSEJO DE ESTADO SECCION TERCERA </t>
  </si>
  <si>
    <t>22-NOVIEMBRE-2010</t>
  </si>
  <si>
    <t>JULIAN PEÑA RIATIGA Y OTROS</t>
  </si>
  <si>
    <t>54001333170220110002100</t>
  </si>
  <si>
    <t>JUZGADO NOVENO ADMINISTRATIVO DEL CIRCUITO DE CUUCTA</t>
  </si>
  <si>
    <t>15-NOVIEMBRE-2011</t>
  </si>
  <si>
    <t>MARLENY ACERO DE HERRERA Y OTROS</t>
  </si>
  <si>
    <t>PRUEBAS - SOLICIAR IMPULSO PROCESAL PRUEBA PERICIAL</t>
  </si>
  <si>
    <t>54001333100520110003101</t>
  </si>
  <si>
    <t>JUZGADO  NOVENO ADMINISTRATIVO ORAL DE CUCUTA</t>
  </si>
  <si>
    <t>15-ABRIL-2011</t>
  </si>
  <si>
    <t>BELKYS ZORAIDA FIGUEROA RAMIREZ</t>
  </si>
  <si>
    <t>54001333100620110003602</t>
  </si>
  <si>
    <t>JUZGADO DECIMO ADMINISTRATIVO MIXTO DEL CIRCUITO DE CUCUTA</t>
  </si>
  <si>
    <t>14-JUNIO-2011</t>
  </si>
  <si>
    <t>SAMUEL DARIO YAÑEZ MORALES Y OTROS</t>
  </si>
  <si>
    <t>PARA SENTENCIA DE PRIMERA  INSTANCIA DESDE EL 08-AGOSTO-2022</t>
  </si>
  <si>
    <t>54001233100020110008301</t>
  </si>
  <si>
    <t>JUZGADO NOVENO ADMINISTRTIVO MIXTO DEL CIRCUITO DE CUCUTA</t>
  </si>
  <si>
    <t>04-MAYO-2011</t>
  </si>
  <si>
    <t>HIPOLITO MENDOZA JAIMES Y OTROS</t>
  </si>
  <si>
    <t>PRUEBAS  PARA EL 13 Y 14 DE MARZO DE 2023 A PARTIR DE LAS 09:30 Y JORNADA DE LA TARDE PARA RECEPCIONAR TESTIMONIOS DE LAS PARTES (DEMANDANTE + ESE HUEM + IMSALUD)</t>
  </si>
  <si>
    <t>54001333170220110009300</t>
  </si>
  <si>
    <t>JUZGADO NOVENO ADMINISTRATIVO MIXTO DEL CIRCUITO DE CUCUTA</t>
  </si>
  <si>
    <t>MIGUEL ANGEL CRISPIN Y OTROS</t>
  </si>
  <si>
    <t xml:space="preserve">PRUEBAS </t>
  </si>
  <si>
    <t>54001333100220110013201</t>
  </si>
  <si>
    <t>JUZGADO DECIMO ADMINISTRATIVO MIXTO DEL CIRCUITO DE CUUCTA</t>
  </si>
  <si>
    <t>25-OCTUBRE-2011</t>
  </si>
  <si>
    <t>CARMEN EDILIA DIAZ ROLON  Y OTROS</t>
  </si>
  <si>
    <t xml:space="preserve">PENDIENTE DECIDIR RECURSO Y FIJAR FECHA PARA PRUEBAS </t>
  </si>
  <si>
    <t>54001333100120110014701</t>
  </si>
  <si>
    <t>JUZGADO DECIMO ADMINISTRATIVO MIXTO DEL CIRCUITO DE CUCUTA - REMITEN AL JUZGADO TERCERO ADMINISTRATIVO ORAL DE TUNJA-   SEGUNDAINSTANCIA  TRIBUNAL CONTENCIOSO ADMINISTRATIVO DE NORTE DE SANTANDER - DR. MARIA JOSEFINA IBARRA RODRIGUEZ</t>
  </si>
  <si>
    <t>EXIGIBLE</t>
  </si>
  <si>
    <t>12-JULIO-2011</t>
  </si>
  <si>
    <t>99%</t>
  </si>
  <si>
    <t>ILVA ADELINA VILLAMIZAR Y OTROS</t>
  </si>
  <si>
    <t>EL 28-JUNIO-2022 SE NOTIFICO SENTENCIA DE SEGUNDA QUE REVOCA  LA DE PRIMERA Y SE CONDENA A LA ESE HUEM    -   5). EL 19-ENERO-2023 SE REALIZO COMITE DE CONCILIACIONES Y SE DECIDIO NO CONCILIAR LA FICHA TECNICA LA REALIZO MARIA FERNANDA GOMEZ SILVA    PARA ARCHIVO</t>
  </si>
  <si>
    <t>54001333100520110015601</t>
  </si>
  <si>
    <t>12-AGOSTO-2011</t>
  </si>
  <si>
    <t>MIRIAN PEÑARANDA BARRERA Y OTROS</t>
  </si>
  <si>
    <t xml:space="preserve">PARA ACEPTACION DE LLAMAMIENTO EN GARANTIA </t>
  </si>
  <si>
    <t>54001333100420110016701</t>
  </si>
  <si>
    <t>JUZGADO DECIMO  ADMINISTRATIVO MIXTO DEL CIRCUITO DE CUCUTA</t>
  </si>
  <si>
    <t>13-SEPTIEMBRE-2011</t>
  </si>
  <si>
    <t>TERESITA DE JESUS CUERVO</t>
  </si>
  <si>
    <t>PARA SENTENCIA DE PRIMERA INSTANCIA DESDE EL 03-MARZO-2022</t>
  </si>
  <si>
    <t>54001233100020110019101</t>
  </si>
  <si>
    <t>25-MAYO-2011</t>
  </si>
  <si>
    <t>TERESA MISE Y OTROS</t>
  </si>
  <si>
    <t>54001333100520110019301</t>
  </si>
  <si>
    <t>JOSE DEL CARMEN FLOREZ RIVERA Y OTROS</t>
  </si>
  <si>
    <t>PRUEBAS -  EL 15-MARZO-2023 A LAS 09:30 A.M. PARA AUDIENCIA TESTIMONIOS</t>
  </si>
  <si>
    <t>54001333100620110024101</t>
  </si>
  <si>
    <t>28-FEBRERO-2012</t>
  </si>
  <si>
    <t>OSCAR IVAN MELGAREJO Y OTROS</t>
  </si>
  <si>
    <t>PRUEBAS - IMPULSO PRUEBA PERICIAL ESE HUEM</t>
  </si>
  <si>
    <t>54001333100520110035101</t>
  </si>
  <si>
    <t>10-ABRIL-2012</t>
  </si>
  <si>
    <t>CESAR ANDRES TORRADO Y OTROS</t>
  </si>
  <si>
    <t>PRUEBAS - PENDIENTE DAR IMPULSO PROCESAL PRUEBA PERICIAL ESE HUEM</t>
  </si>
  <si>
    <t>54001333100120110038001</t>
  </si>
  <si>
    <t>JUZGADO DECIMO  ADMINISTRATIVO  MIXTO DEL CIRCUITO DE CUUCTA</t>
  </si>
  <si>
    <t>SIXTO TULIO PEÑARANDA CARRASCAL Y OTROS</t>
  </si>
  <si>
    <t>PRUEBAS - PENDIENTE  PRUEBA PERICIAL DEMANDANTE</t>
  </si>
  <si>
    <t>54001233100020110039400</t>
  </si>
  <si>
    <t>JUZGADO DECIMO  ADMINISTRATIVO  DEL CIRCUITO DE CUUCTA</t>
  </si>
  <si>
    <t>22-NOVIEMBRE-2011</t>
  </si>
  <si>
    <t>LINA SUSANA VECINO PICO Y OTROS</t>
  </si>
  <si>
    <t>PARA SENTENCIA DE PRIMERA INTANCIA DESDE EL 29-AGOSTO-2022</t>
  </si>
  <si>
    <t>54001333100620120000901</t>
  </si>
  <si>
    <t>28-SEPTIEMBRE-2012</t>
  </si>
  <si>
    <t>NIDIA COMBARIZA BUITRAGO Y OTROS</t>
  </si>
  <si>
    <t>54001333300220120003400</t>
  </si>
  <si>
    <t>JUZGADO SEGUNDO ADMINISTRATIVO ORAL DEL CIRCUITO DE CUCUTA</t>
  </si>
  <si>
    <t>28-FEBRERO-2013</t>
  </si>
  <si>
    <t>JEFFERSON HARLEY HERNANDEZ PORTILLA Y OTROS</t>
  </si>
  <si>
    <t>54001333300420120007700</t>
  </si>
  <si>
    <t>JUZGADO CUARTO ADMINISTRATIVO DE CUCUTA   -TRIBUNAL CONTENCIOSO ADMINISTRATIVO DE NORTE DE SANTANDER - M.P. HERNANDO AYALA PEÑARANDA</t>
  </si>
  <si>
    <t>14-NOVIEMBRE-2012</t>
  </si>
  <si>
    <t>OMAR ALONSO LARIOS MAJARRES Y OTROS</t>
  </si>
  <si>
    <t>PARA ARCHIVO CON SENTENCIA DE SEGUNDA INSTANCIA DEL 20-OCTUBRE-2022, LA CUAL CONFIRMA LA SENTENCIA DEL 28-JULIO-2017 PROFERIDA POR EL JUZGADO CUARTO ADMINSITRATIVO ORAL DEL CIRCUITO DE CUCUTA, MEDIANTE LA CUAL NEGO LAS SUPLIAS DE LA DEMANDA.</t>
  </si>
  <si>
    <t>54001333170420120010401</t>
  </si>
  <si>
    <t xml:space="preserve">TRIBUNAL CONTENCIOSO ADMINSITRATIVO DE NORTE DE SANTANDER </t>
  </si>
  <si>
    <t>27-ABRIL-2012</t>
  </si>
  <si>
    <t>ANA AYDEE VILLAMIZAR LUNA Y OTROS</t>
  </si>
  <si>
    <t>PARA SENTENCIA DE SEGUNDA INSTANCIA  DESDE EL 25-AGOSTO-2022 PARA SENTENCIA, CON SENTENCIA DE PRIMERA ABSOLUTORIA A LA ESE HUEM</t>
  </si>
  <si>
    <t>54001333300320120012100</t>
  </si>
  <si>
    <t>JUZGADO TERCERO ADMINISTRATIVO ORAL DEL CIRCUITO DE CUCUTA</t>
  </si>
  <si>
    <t>22-NOVIEMBRE-2012</t>
  </si>
  <si>
    <t>51%</t>
  </si>
  <si>
    <t>ELIZABETH ACUÑA VARGAS Y OTROS</t>
  </si>
  <si>
    <t>PARA SENTENCIA DE PRIMERA INSTANCIA SIN DICTAMEN PERICIAL  DESDE EL 01-JULIO-2022</t>
  </si>
  <si>
    <t>54001333170520120012701</t>
  </si>
  <si>
    <t>16-MAYO-2012</t>
  </si>
  <si>
    <t>VICTOR URIEL HERNANDEZ GELVEZ Y OTROS</t>
  </si>
  <si>
    <t>PRUEBAS - PARA ACLARACION Y SUSTENTACION PRUEBA PERICIAL</t>
  </si>
  <si>
    <t>54001333100520120014200</t>
  </si>
  <si>
    <t xml:space="preserve">TRIBUNAL CONTENCIOSO ADMINISTRATIVO DE N. DE S.  </t>
  </si>
  <si>
    <t>03-DICEIMBRE-2012</t>
  </si>
  <si>
    <t>EDITH JOHANNA SANCHEZ GAONA Y OTROS</t>
  </si>
  <si>
    <t>EL 26-JULIO-2022 SE RECHAZA RECURSO DE APELACION POR EXTEMPORANEO  - QUEJA EN EL TRIBUNAL</t>
  </si>
  <si>
    <t>54001333170120120015100</t>
  </si>
  <si>
    <t>JUZGADO DECIMO ADMINISTRATIVO MIXTO DEL CIRCUITO DE CUCUTA   2). TRIBUNAL CONTENCIOSO ADMINISTRATIVO DE NORTE DE SANTANDER, DRA. MARIA JOSEFINA IBARRA RODRIGUEZ</t>
  </si>
  <si>
    <t>13-NOVIEMBRE-2012</t>
  </si>
  <si>
    <t>MARTHA ESPERANZA SALAZAR Y OTROS</t>
  </si>
  <si>
    <t>PARA ARCHIVO CON SENTENCIA DE SEGUNDA QUE CONFIRMA EL DE PRIMERA QUE ABSUEVE A LA ESE HUEM DESDE EL 11-OCTUBRE-2022</t>
  </si>
  <si>
    <t>54001233100020120029200</t>
  </si>
  <si>
    <t>18-ENERO-2013</t>
  </si>
  <si>
    <t>IVEL ENRIQUE VERGARA MONTIEL Y OTROS</t>
  </si>
  <si>
    <t>PARA SENTENCIA DE PRIMERA INSTANCIA - SUSPENDEN PROCESO POR TRES AÑOS DESDE EL 28-JULIO-2022</t>
  </si>
  <si>
    <t>54001333300420130004700</t>
  </si>
  <si>
    <t>22-MAYO-2013</t>
  </si>
  <si>
    <t>MERARDO CARREÑO Y OTROS</t>
  </si>
  <si>
    <t>PARA SENTENCIA DE SEGUNDA INSTANCIA CON SENTENCIA DE PRIMERA INSTANCIA ABSOLUTORIA A LA ESE HUEM DESDE EL 19-ENERO-2022</t>
  </si>
  <si>
    <t>54001333300320130004700</t>
  </si>
  <si>
    <t>JTRIBUNAL CONTENCIOSO ADMINISTRATIVO DE NORTE DE SANTANDER</t>
  </si>
  <si>
    <t>ROSSANA CASTILLO BLANCO Y OTROS</t>
  </si>
  <si>
    <t>PARA SENTENCIA DE SEGUNDA INSTANCIA CON SENTENCIA DE PRIMERA INSTANCIA ABSOLUTORIA A LA ESE HUEM</t>
  </si>
  <si>
    <t>54001333300120130004900</t>
  </si>
  <si>
    <t>JUZGADO PRIMERO ADMINISTRATIVO ORAL DE CUCUTA</t>
  </si>
  <si>
    <t>17-ABRIL-2013</t>
  </si>
  <si>
    <t>CARMEN SOTO DE SOTO Y OTROS</t>
  </si>
  <si>
    <t>PARA SENTENCIA DE PRIMERA INSTANCIA DESDE EL 20-MAYO-2019</t>
  </si>
  <si>
    <t>54001333300520130006302</t>
  </si>
  <si>
    <t xml:space="preserve">TRIBUNAL CONTENCIOSO ADMINISTRATIVO DE NORTE DE SANTANDER   </t>
  </si>
  <si>
    <t>06-MARZO-2013</t>
  </si>
  <si>
    <t>SERGIO EDUARDO ARCHILA GARCIA Y OTROS</t>
  </si>
  <si>
    <t>PARA SENTENCIA DE SEGUNDA INSTACIA, CON SENTENCIA DE PRIMERA CONDENATORIA A LA ESE HUEM</t>
  </si>
  <si>
    <t>54001333300520130011300</t>
  </si>
  <si>
    <t xml:space="preserve">JUZGADO ONCE ADMINISTRATIVO ORAL DEL CIRCUITO DE CUCUTA     </t>
  </si>
  <si>
    <t>30-ABRIL-2013</t>
  </si>
  <si>
    <t>ANDRES AVELINO GOMEZ GOMEZ Y OTROS</t>
  </si>
  <si>
    <t>PRUEBAS - VERIFICAR IMPULSO PRUEBA PERICIAL ESE HUEM</t>
  </si>
  <si>
    <t>54001333300120130015401</t>
  </si>
  <si>
    <t>TRIBUNAL CONTENCIOSO ADMINISTRATIVO</t>
  </si>
  <si>
    <t>20-MAYO-2013</t>
  </si>
  <si>
    <t>ALBA RUTH LIZCANO LOPEZ Y OTROS</t>
  </si>
  <si>
    <t>PARA SENTENCIA DE SEGUNDA INSTANCIA CON SENTENCIA DE PRIMERA INSTANCIA CONDENATORIO A LA ESE HUEM DESDE EL 02-SEPTIEMBRE-2021</t>
  </si>
  <si>
    <t>54001333300520130016402</t>
  </si>
  <si>
    <t>29-JULIO-2013</t>
  </si>
  <si>
    <t>NELSON ORLANDO YAÑEZ ROZO Y OTROS</t>
  </si>
  <si>
    <t>54001333300520130021900</t>
  </si>
  <si>
    <t>11-SEPTIEMBRE-2013</t>
  </si>
  <si>
    <t>YANETH DELGADO ASCANIO Y OTROS</t>
  </si>
  <si>
    <t>PARA SENTENCIA DE SEGUNDA INSTANCIA CON SENTENCIA DE PRIMERA INSTANCIA ABSOLUTORIA A LA ESE HUEM DESDE EL 05-MARZO-2021</t>
  </si>
  <si>
    <t>54001333300620130026000</t>
  </si>
  <si>
    <t xml:space="preserve">JUZGADO SEXTO ADMINISTRATIVO ORAL DEL CIRCUITO DE CUCUTA </t>
  </si>
  <si>
    <t>05-NOVIEMBRE-2014</t>
  </si>
  <si>
    <t>FABIOLA NAYIBE GARCIA MORA Y OTROS</t>
  </si>
  <si>
    <t>PARA SENTENCIA DE PRIMERA INSTANCIA DESDE EL 13-JUNIO-2022</t>
  </si>
  <si>
    <t>54001233300020130027200</t>
  </si>
  <si>
    <t>2207580000</t>
  </si>
  <si>
    <t>01-OCTUBRE-2013</t>
  </si>
  <si>
    <t>ALVARO JOSE NAVARRO QUIROZ Y OTROS</t>
  </si>
  <si>
    <t>54001333300120130028100</t>
  </si>
  <si>
    <t>23-OCTUBRE-2013</t>
  </si>
  <si>
    <t>MARIA NOIRA CONTRERAS PABON Y OTROS</t>
  </si>
  <si>
    <t>PARA SENTENCIA DE SEGUNDA INSTANCIA  CON SENTENCIA DE PRIMERA CONDENATORIA A LA ESE HUEM  +DUMIAN MEDICAL SAS + ECOOPSOS EPS-S DESDE EL 01-DICIEMBRE-2021</t>
  </si>
  <si>
    <t>54001333300420130028600</t>
  </si>
  <si>
    <t>JUZGADO CUARTO ADMINISTRATIVO ORAL DEL CIRCUITO DE CUCUTA</t>
  </si>
  <si>
    <t>16-JUNIO-2014</t>
  </si>
  <si>
    <t>FRANCISCO JAVIER SANCHEZ ROZO Y OTROS</t>
  </si>
  <si>
    <t>PARA SENTENCIA DE PRIMERA INSTANCIA</t>
  </si>
  <si>
    <t>54001333300120130034000</t>
  </si>
  <si>
    <t>JUZGADO PRIMERO ADMINISTRATIVO ORAL DEL CIRCUITO DE CUCUTA</t>
  </si>
  <si>
    <t>VIRGILIO DIAZ GELVEZ Y OTROS</t>
  </si>
  <si>
    <t xml:space="preserve">PARA SENTENCIA DE PRIMERA INSTANCIA </t>
  </si>
  <si>
    <t>54001333300120130042000</t>
  </si>
  <si>
    <t>JESUS ANTONIO GALVAN CASTILLA Y OTROS</t>
  </si>
  <si>
    <t>PARA SENTENCIA DE PRIMERA INSTANCIA  DESDE EL 05-SEPTIEMBRE-2022</t>
  </si>
  <si>
    <t>54001333300220130047700</t>
  </si>
  <si>
    <t>JUZGADO SEGUNDO ADMINISTRATIVO ORAL DE CUCUTA</t>
  </si>
  <si>
    <t>31-ENERO-2014</t>
  </si>
  <si>
    <t>YOHANA MARIA TRUJILLO VASQUEZ Y OTROS</t>
  </si>
  <si>
    <t>PRUEBAS - CON DICTAMEN</t>
  </si>
  <si>
    <t>54001333300120130048601</t>
  </si>
  <si>
    <t>07-MAYO-2014</t>
  </si>
  <si>
    <t>MARIELA CASTAÑO NARANJO  Y OTROS</t>
  </si>
  <si>
    <t>PARA SENTENCIA DE SEGUNDA INSTANCIA CON SENTENCIA DE PRIMERA  CONDENATORIO A LA ESE HUEM + SALUD VIDA EPS DESDE EL 27-ABRIL-2022</t>
  </si>
  <si>
    <t>54001333300220130051200</t>
  </si>
  <si>
    <t>GERSON FABIAN DUARTE PEREZ Y OTROS</t>
  </si>
  <si>
    <t>54001333300120130053100</t>
  </si>
  <si>
    <t>ANA TULIA DIAZ ZABALA Y OTROS</t>
  </si>
  <si>
    <t>PARA SENTENCIA DE PRIMERA INSTANCIA DESDE EL 08-ABRIL-2022</t>
  </si>
  <si>
    <t>54001333300420130063300</t>
  </si>
  <si>
    <t>TRIBUNAL CONTENCIOSO ADMINSITRATIVO DE NORTE DE SANTANDER</t>
  </si>
  <si>
    <t>13-AGOSTO-2014</t>
  </si>
  <si>
    <t>EDINSON MENDOZA LIZARAZO Y OTROS</t>
  </si>
  <si>
    <t>PARA SENTENCIA DE SEGUNDA INSTANCIA CON SENTENCIA DE PRIMERA INSTANCIA ABSOLUTORIA A LA ESE HUEM DESDE EL 22-ABRIL-2021</t>
  </si>
  <si>
    <t>54001333300520140012200</t>
  </si>
  <si>
    <t>JUZGADO QUINTO ADMINSITRATIVO ORAL DEL CIRCUITO DE CUCUTA</t>
  </si>
  <si>
    <t>ALEXANDRA PICO NARANJO Y OTROS</t>
  </si>
  <si>
    <t>CON SENTENCIA DE PRIMERA QUE NIEGA LAS PRETENSIONES EL PROCESO NO FUE APELADO Y HAY CONSTANCIA DE EJECUTORIA DEL 31-MARZO-2022</t>
  </si>
  <si>
    <t>31.MARZO-2022</t>
  </si>
  <si>
    <t>54001333300520140013800</t>
  </si>
  <si>
    <t>JUZGADO QUINTO ADMINSITRATIVO ORAL DE CUCUTA</t>
  </si>
  <si>
    <t>MARTHA LUCIA SANCHEZ PACHECO Y OTROS</t>
  </si>
  <si>
    <t>81001333300220140016900</t>
  </si>
  <si>
    <t>JUZGADO SEGUNDO ADMINISTRATIVO ORAL DE ARAUCA</t>
  </si>
  <si>
    <t>FIDEL ALBERTO MORALES GRANADOS Y OTROS</t>
  </si>
  <si>
    <t>PRUEBAS PARA  DICTAMEN PERICIAL</t>
  </si>
  <si>
    <t>54001333300220140028200</t>
  </si>
  <si>
    <t>JUZGADO SEGUNDO ADMINISTRAIVO ORAL DE CUCUTA</t>
  </si>
  <si>
    <t>MARGARITA CARDENAS RAMIREZ Y OTROS</t>
  </si>
  <si>
    <t>54001333300520140035300</t>
  </si>
  <si>
    <t>ANA BEATRIZ AGUIRRE DITTA Y OTROS</t>
  </si>
  <si>
    <t>PARA SENTENCIA DE SEGUNDA INSTANCIA CON SENTENCIA DE PRIMERA ABSOLUTORIA A LA ESE HUEM DESDE EL 16-JULIO-2021</t>
  </si>
  <si>
    <t>54001333300420140040100</t>
  </si>
  <si>
    <t>JUZGADO ADMINISTRATIVO DEL CIRCUITO DE OCAÑA</t>
  </si>
  <si>
    <t>GERARDO RICON PAEZ Y OTROS</t>
  </si>
  <si>
    <t>54001333300120140047200</t>
  </si>
  <si>
    <t>JUZGADO SEPTIMO ADMINISTRATIVO MIXTO DEL CIRCUITO DE CUCUTA</t>
  </si>
  <si>
    <t>YUDITH MANOSALVA CONTRERAS Y OTROS</t>
  </si>
  <si>
    <t>PRUEBAS - PERICIAL</t>
  </si>
  <si>
    <t>81001333300220140050000</t>
  </si>
  <si>
    <t>JUZGADO SEGUNDO ADMINISTRATIVO ORAL DEL CIRCUITO DE ARAUCA</t>
  </si>
  <si>
    <t>LEONOR STELLA VIGOTT DE REYES Y OTROS</t>
  </si>
  <si>
    <t>54001333300120140052600</t>
  </si>
  <si>
    <t>SANDRA MILENA ORTEGA Y OTROS</t>
  </si>
  <si>
    <t xml:space="preserve">PARA SENTENCIA DE PRIMERA </t>
  </si>
  <si>
    <t>54001333300320140056500</t>
  </si>
  <si>
    <t xml:space="preserve">TRIBUNAL CONTENCIOSO ADMINISTRATIVO DE N. DE SANTANDER </t>
  </si>
  <si>
    <t>MARITZA RANGEL DURAN Y OTROS</t>
  </si>
  <si>
    <t>54001333300320140066100</t>
  </si>
  <si>
    <t>OSCAR FABIAN GUALDRON LARA  Y OTROS</t>
  </si>
  <si>
    <t>54001333300320140066500</t>
  </si>
  <si>
    <t>ALVARO ZABALA SANGUINO Y OTROS</t>
  </si>
  <si>
    <t>54001333300520140075300</t>
  </si>
  <si>
    <t>JUZGADO OCTAVO ADMINISTRATIVO MIXTO DEL CIRCUITO DE CUCUTA</t>
  </si>
  <si>
    <t>26-MARZO-2015</t>
  </si>
  <si>
    <t>NIDIA GALLEGO PULGARIN Y OTROS</t>
  </si>
  <si>
    <t xml:space="preserve">PARA SENTENCIA DE PRIMERA  INSTANCIA </t>
  </si>
  <si>
    <t>54001333300420140082700</t>
  </si>
  <si>
    <t>27-OCTUBRE-2014</t>
  </si>
  <si>
    <t>VIVIANA SANCHEZ JURADO Y OTROS</t>
  </si>
  <si>
    <t>PARA SENTENCIA DE SEGUNDA INSTANCIA CON SENTENCIA DE PRIMERA CONDENATORIA A LA ESE HUEM</t>
  </si>
  <si>
    <t>54001333300520140108100</t>
  </si>
  <si>
    <t xml:space="preserve">JUZGADO ONCE ADMINISTRATIVO ORAL DEL CIRCUITO DE CUCUTA   </t>
  </si>
  <si>
    <t>NARCISO CABRERA MANCIPE Y OTROS</t>
  </si>
  <si>
    <t>PRUEBAS- PRACTICA PERICIA</t>
  </si>
  <si>
    <t>54001333300120140109500</t>
  </si>
  <si>
    <t>EDWIN MANUEL MOLINA ACUÑA Y OTROS</t>
  </si>
  <si>
    <t>54001333300620140110500</t>
  </si>
  <si>
    <t>ERIKA ESPERANZA ORTIZ DUARTE Y OTROS</t>
  </si>
  <si>
    <t>54001333300220140111600</t>
  </si>
  <si>
    <t>JUZGADO SEGUNDO ADMINISTRATIVO ORAL DEL CIRCUITO CUCUTA</t>
  </si>
  <si>
    <t>JESUS EDIXON SALAZAR CHONA Y OTROS</t>
  </si>
  <si>
    <t>54001333300620140112400</t>
  </si>
  <si>
    <t>JOSE DOMINGO VILLAMIZAR SERRANO Y OTROS</t>
  </si>
  <si>
    <t>54001333300120140114500</t>
  </si>
  <si>
    <t>FABIO GRIMALDO MEDINA Y OTROS</t>
  </si>
  <si>
    <t>54001333300420140123300</t>
  </si>
  <si>
    <t>YURIS ESTHER RODRIGUEZ GARCIA Y OTROS</t>
  </si>
  <si>
    <t>54001333300420140125900</t>
  </si>
  <si>
    <t>YELITZA YAMILETH YAÑEZ Y OTROS</t>
  </si>
  <si>
    <t>PARA SENTENCIA DE SEGUNDA INSTANCIA Y CON SENTENCIA DE PRIMERA ABSOLUTORIA A LA ESE HUEM</t>
  </si>
  <si>
    <t>54001333300120140127900</t>
  </si>
  <si>
    <t>LUZ MARINA VANEGAS DIAZ Y OTROS</t>
  </si>
  <si>
    <t>54001333300620140128100</t>
  </si>
  <si>
    <t>JUZGADO SEXTO ADMINISTRATIVO ORAL</t>
  </si>
  <si>
    <t>EVA BLANCO GOYENECHE Y OTROS</t>
  </si>
  <si>
    <t>PREUBA TESTIMONIAL Y SUSTENTACION PERIOCIA PARA EL 21-MARZO-2023 A LAS 09:00 A-M- GABRIEL URIBE GIL Y PRUEBA PERICIAL</t>
  </si>
  <si>
    <t>54001333300620140128700</t>
  </si>
  <si>
    <t>JAIRO OMAR ARISMENDI Y AMINTA ARISMENDI SIERRA</t>
  </si>
  <si>
    <t xml:space="preserve">PARA AUDIENCIA INICIAL </t>
  </si>
  <si>
    <t>54001333300520140128900</t>
  </si>
  <si>
    <t xml:space="preserve">JUZGADO ONCE ADMINISTRATIVO ORAL DEL CIRCUITO DE CUCUTA    </t>
  </si>
  <si>
    <t>GLADYS MORA ALVAREZ Y OTROS</t>
  </si>
  <si>
    <t xml:space="preserve">PRUEBAS PARA EL 04-OCTUBRE-2022 PERITAJE + TESTIMONIOS ESE HUEM Y PARTES </t>
  </si>
  <si>
    <t>54001333300520140129500</t>
  </si>
  <si>
    <t>GUSTAVO ALBERTO ARENAS SANCHEZ Y OTROS</t>
  </si>
  <si>
    <t>54001333300520140132300</t>
  </si>
  <si>
    <t>13-MARZO-2015</t>
  </si>
  <si>
    <t>ZULEIMA YULIETH ROMERO BARREÑO Y OTROS</t>
  </si>
  <si>
    <t>PARA SENTENCIA DE SEGUNDA INSTANCIA CON SENTENCIA DE PRIMERA INSTANCIA CONDENATORIO A LA ESE HUEM</t>
  </si>
  <si>
    <t>54001333300220140141601</t>
  </si>
  <si>
    <t xml:space="preserve">JUZGADO ONCE ADMINISTRATIVO ORAL DEL CIRCUITO DE CUCUTA           </t>
  </si>
  <si>
    <t>MYRIAN RODRIGUEZ VARGAS Y OTROS</t>
  </si>
  <si>
    <t>54001333300420140143700</t>
  </si>
  <si>
    <t>CARMEN DELIA LAZARO Y OTROS</t>
  </si>
  <si>
    <t>54001333300220140161700</t>
  </si>
  <si>
    <t>EDITH YOLANDA OJEDA Y OTROS</t>
  </si>
  <si>
    <t>PRUEBAS - CONTRADICCION DICTAMEN</t>
  </si>
  <si>
    <t>54001333300220140194700</t>
  </si>
  <si>
    <t>ELIZABETH ROPERO MANTILLA Y OTROS</t>
  </si>
  <si>
    <t>54001333300220140201900</t>
  </si>
  <si>
    <t xml:space="preserve">JUZGADO SEGUNDO ADMINISTRATIVO ORAL DEL CIRCUITO DE CUCUTA </t>
  </si>
  <si>
    <t>ENEIDA ISABEL COLORADO MORERA Y OTROS</t>
  </si>
  <si>
    <t>54001334001020150001500</t>
  </si>
  <si>
    <t>YULIMAR RODRIGUEZ ALVAREZ Y OTROS</t>
  </si>
  <si>
    <t>54001334000920150001700</t>
  </si>
  <si>
    <t>JORGE EMILIO MEDINA BARRERA Y OTROS</t>
  </si>
  <si>
    <t xml:space="preserve">PARA NOTIFICAR LLAMADO EN GARANTIA </t>
  </si>
  <si>
    <t>54001333300420150004900</t>
  </si>
  <si>
    <t>24-JUNIO-2015</t>
  </si>
  <si>
    <t xml:space="preserve">PAULA ANDREA CLAVIJO BUENO Y OTROS </t>
  </si>
  <si>
    <t>54001333300420150012600</t>
  </si>
  <si>
    <t xml:space="preserve">JUZGADO CUARTO ADMINISTRATIVO ORAL DEL CIRCUITO DE CUCUTA                  </t>
  </si>
  <si>
    <t xml:space="preserve">MAYRA ALEJANDRA CARDENAS DURAN Y OTROS </t>
  </si>
  <si>
    <t>PARA AUDIENCIA DE PRUEBAS PARA EL 25-ENERO-2023 (TESTIMONIAL + PERICIAL)</t>
  </si>
  <si>
    <t>54001333300420150012900</t>
  </si>
  <si>
    <t xml:space="preserve">TRIBUNAL CONTENCIOSO ADMINISTRATIVO DE NORTE DE SANTANDER  </t>
  </si>
  <si>
    <t>YENY ARIZA Y OTROS</t>
  </si>
  <si>
    <t>81001333375120150013000</t>
  </si>
  <si>
    <t>JUZGADO PRIMERO ADMINISTRATIVO DE ARAUCA</t>
  </si>
  <si>
    <t>MARCO AURELIO MOSQUERA BARRERA Y OTROS</t>
  </si>
  <si>
    <t>PRUEBAS  - CON DICTAMEN</t>
  </si>
  <si>
    <t>54001333300220150013600</t>
  </si>
  <si>
    <t>GLANYS YSAMAR VELASCO PLATA Y OTROS</t>
  </si>
  <si>
    <t>54518333300120150015400</t>
  </si>
  <si>
    <t>JUZGADO UNICO AMINISTRATIVO DEL CIRCUITO DE PAMPLONA</t>
  </si>
  <si>
    <t>KAREN YELITZA VILLAMIZAR SANCHEZ Y OTROS</t>
  </si>
  <si>
    <t>54001333300320150018500</t>
  </si>
  <si>
    <t>EMILIO ALFONSO CEPEDA AGUIRRE Y OTROS</t>
  </si>
  <si>
    <t>54001333300120150022100</t>
  </si>
  <si>
    <t xml:space="preserve"> TRIBUNAL CONTENCIOSO ADMINISTRATIVO  </t>
  </si>
  <si>
    <t>LINA MARIA TABARES MEJIA Y OTROS</t>
  </si>
  <si>
    <t>PRUEBAS - PENDIENTE PRACTICA PRUEBA PERICIAL</t>
  </si>
  <si>
    <t xml:space="preserve">54001333300120150028400               54001333300620140135400               54001334000920160035900   </t>
  </si>
  <si>
    <t>JUZGADO ONCE ADMINISTRATIVO ORAL DEL CIRCUITO DE CUCUTA</t>
  </si>
  <si>
    <t xml:space="preserve">NILSON JAVIER BLANCO CUADROS </t>
  </si>
  <si>
    <t>PARA CORRER TRASLADO DE EXCEPCIONES DEL LLAMAMIENTO EN GARANITA DE LA PREVISORA SOLICITADO POR LA ESE HUEM</t>
  </si>
  <si>
    <t>54001333300520150034600</t>
  </si>
  <si>
    <t xml:space="preserve">JUZGADO ONCE ADMINISTRATIVO ORAL DEL CIRCUITO DE CUCUTA  </t>
  </si>
  <si>
    <t>ERIKA KARINA INFANTE COLMENARES Y OTROS</t>
  </si>
  <si>
    <t>PRUEBAS TESTIMONIAL PERICIAL E INTERROGATORIO PARA EL 02-NOVIEMBRE-2022</t>
  </si>
  <si>
    <t>20001333300320150039100</t>
  </si>
  <si>
    <t>JUZGADO NOVENO ADMINISTRATIVO ORAL DE VALLEDUPAR</t>
  </si>
  <si>
    <t>ALEYDA MILENA BARRANCO AGUILAR Y OTROS</t>
  </si>
  <si>
    <t>54001333300320150039800</t>
  </si>
  <si>
    <t>ADRIANA BAENA CARDENAS Y OTROS</t>
  </si>
  <si>
    <t>54001333300320150046600</t>
  </si>
  <si>
    <t>MARIA EDITH PEREZ BEDOYA Y OTROS</t>
  </si>
  <si>
    <t>54001333300420150046900</t>
  </si>
  <si>
    <t>LUIS ENRIQUE SANCHEZ ASCANIO Y OTROS</t>
  </si>
  <si>
    <t>54001333300420150052800</t>
  </si>
  <si>
    <t>JUZGADO CUARTO ADMINISTRATIVO DE CUCUTA</t>
  </si>
  <si>
    <t>MARIA TERESA TORRES GUTIERREZ  Y OTROS</t>
  </si>
  <si>
    <t xml:space="preserve">PARA SENTENCIA DE PRIMERA INTANCIA </t>
  </si>
  <si>
    <t>54001333300320150053600</t>
  </si>
  <si>
    <t>PEDRO NEL JAUREGUI Y OTROS</t>
  </si>
  <si>
    <t>PRUEBAS - ESPERA PERICIAL LA ESE HUEM YA CANCELO</t>
  </si>
  <si>
    <t>54001333300420150054600</t>
  </si>
  <si>
    <t xml:space="preserve"> TRIBUNAL CONTENCIOSO ADMINISTRATIVO DE N. DE S. </t>
  </si>
  <si>
    <t>RADER ORTIZ ORELLANOS Y OTROS</t>
  </si>
  <si>
    <t>54001333300120150054800</t>
  </si>
  <si>
    <t>JUZGADO SEGUNDO ADMINSITRATIVO ORAL DEL CIRCUITO DE CUCUTA</t>
  </si>
  <si>
    <t>LUIS MARIA REMOLINA SERRANO Y OTROS</t>
  </si>
  <si>
    <t>54001334000920160000100</t>
  </si>
  <si>
    <t>NOEL ANTONIO RODRIGUEZ PINEDA Y OTROS</t>
  </si>
  <si>
    <t>PRUEBAS TESTIMONIALES Y DOCUMENTALES PARA EL 16-FEBRERO-2023 A LAS 09:30 A.M.  OFICIO COOPSALUD + PERITAJE       PENDIENTE ENVIAR EPICRISIS UNA VEZ ME LA ALLEGUEN</t>
  </si>
  <si>
    <t>54518333300120160000100</t>
  </si>
  <si>
    <t xml:space="preserve">JUZGADO PRIMERO ADMINISTRATIVO DEL CIRCUITO DE PAMPLONA </t>
  </si>
  <si>
    <t xml:space="preserve">ERICCSON YAHIR HERNANDEZ  ESTUPIÑAN Y OTROS </t>
  </si>
  <si>
    <t xml:space="preserve">CORRIENDO TRASLADO DE LAS EXCEPCIONES  - PENDIENTE COMITÉ DE CONCILIACIONES </t>
  </si>
  <si>
    <t>54001334000920160009200</t>
  </si>
  <si>
    <t>ELIZABETH URIBE CRISTANCHO Y OTROS</t>
  </si>
  <si>
    <t>PRUEBA TESTIMONIAL +PERICIAL  PARA EL 22-FEBRERO-2023 A LAS 09:30 A.M.</t>
  </si>
  <si>
    <t>54001334000920160014000</t>
  </si>
  <si>
    <t>JUZGADO NOVENO MIXTO ADMINISTRATIVO CIRCUITO DE CUCUTA</t>
  </si>
  <si>
    <t>ORLANDO ALEXIS CONTRERAS TOBON Y OTROS</t>
  </si>
  <si>
    <t>PRUEBAS PARA EL 02-MARZO-2023  TESTIMONIAL, PERICIAL Y DOCUMENTAL     PARA EL TRAMITE DE LA PRUEBA PERICIAL SE DEBE ESPERAR  QUE ALIADOS EN SALUD, RADIOTERAPÍA DEL NORTE, SERVICIOS VIVIR SAS, UNIDAD HEMATOLOGICA ESPECIALIZADA CARLOS ROBERTO VARON JAIMES, CLINICA SANTA ANA, CLINCIA FOSCAL DE BUCARAMANGA UNA VEZ SE ALLEGUEN SE DEBE HACER OFICIO SOLITANDO LA PRACTICA DE LA PRUEBA PERICIAL Y NOTIFICAR EL IMPUSL PROCESAL AL JUZGADO</t>
  </si>
  <si>
    <t>68001333301420160014200</t>
  </si>
  <si>
    <t>JUZGADO CATORCE ADMINISTRATIVO ORAL DE BUCARAMANGA</t>
  </si>
  <si>
    <t>NANCY YANETH RODRIGUEZ ROA Y OTROS</t>
  </si>
  <si>
    <t>PARA FIJAR FECHA PARA AUDIENCIA INICIAL</t>
  </si>
  <si>
    <t>54001333300420160014300</t>
  </si>
  <si>
    <t>MARIA AMPARO FLOREZ SUAREZ Y OTROS</t>
  </si>
  <si>
    <t>54001334000720160014400</t>
  </si>
  <si>
    <t>JUZGADO SEPTIMO ADMINISTRATIVO DEL CIRCUITO DE CUCUTA</t>
  </si>
  <si>
    <t>CLEMENTE SANTANA  LOPEZ Y OTROS</t>
  </si>
  <si>
    <t>PARA DECIDIR EXCEPCIONES Y FIJAR FECHA PARA AUDIENCIA INICIAL</t>
  </si>
  <si>
    <t>54001334000820160015700</t>
  </si>
  <si>
    <t>NANCY TERESA DURAN MONOGA Y OTROS</t>
  </si>
  <si>
    <t>540013340010201600163</t>
  </si>
  <si>
    <t>JESUS ELMIRO JAIMES GARCIA Y OTROS</t>
  </si>
  <si>
    <t>PRUEBAS TESTIMONIAL + ACLARACION Y COMPLEMENTACION DEL DICTAMEN</t>
  </si>
  <si>
    <t>54001333300120160017700</t>
  </si>
  <si>
    <t>PLINIO RAMIREZ VASQUEZ Y OTROS</t>
  </si>
  <si>
    <t>54001333300520160018000</t>
  </si>
  <si>
    <t>JUZGADO ONCE ADMINISTRATIVO ORAL DEL CIRCUITO DE CUCUTA                   JUZGADO QUINTO ADMINISTRATIVO DE CUCUTA</t>
  </si>
  <si>
    <t>MARIA ISOLINA BAUTISTA DE ROMERO Y OTROS</t>
  </si>
  <si>
    <t>PRUEBAS PARA EL 18 Y 19-OCTUBRE-2022 TESTIMOPNIA PERICIAL Y OFICIOS</t>
  </si>
  <si>
    <t>54001334000820160018200</t>
  </si>
  <si>
    <t>ALVARO RUEDA RUEDA Y OTROS</t>
  </si>
  <si>
    <t>54001334000920160019700</t>
  </si>
  <si>
    <t>YIMY EUTIMIO MORA LOPEZ Y OTROS</t>
  </si>
  <si>
    <t>PRUEBAS TESTIMONIAL PERICIAL PARA EL 02-FEBRERO-2023 A LAS 09:30 A.M.</t>
  </si>
  <si>
    <t>54001333300620160020900</t>
  </si>
  <si>
    <t>ISMENIA PATRICIA CONDE ACHIPIS Y OTROS</t>
  </si>
  <si>
    <t xml:space="preserve">PARA CORRER TRASLADO DE EXCEPCIONES </t>
  </si>
  <si>
    <t>54001334000920160021300</t>
  </si>
  <si>
    <t xml:space="preserve">LAUDITH RODRIGUEZ CONTRERAS  Y OTROS </t>
  </si>
  <si>
    <t xml:space="preserve">PARA ACEPTACION DE LLAMAMIENTO EN GARANTIA  </t>
  </si>
  <si>
    <t>540013333003201600238</t>
  </si>
  <si>
    <t>DIANA CAROLINA SAAVEDRA PABON Y OTROS</t>
  </si>
  <si>
    <t>54001334001020160024100</t>
  </si>
  <si>
    <t>JAIME ALBERTO SALCEDO Y OTROS</t>
  </si>
  <si>
    <t>81001333300220160024700</t>
  </si>
  <si>
    <t>AMPARO RAMOS CARREÑO Y OTROS</t>
  </si>
  <si>
    <t>54001333300520160026600</t>
  </si>
  <si>
    <t xml:space="preserve">HECTOR GARCIA SALAZAR Y OTROS </t>
  </si>
  <si>
    <t>PRUEBAS TESTIMONIAL, PERICIAL Y DOCUMENTAL PARA EL 08 Y 09-FEBREROI-2023</t>
  </si>
  <si>
    <t>540013340007201600282-00</t>
  </si>
  <si>
    <t>TANIA VANESA TORRES CARRILLO Y OTROS</t>
  </si>
  <si>
    <t>54001333300220160028200</t>
  </si>
  <si>
    <t>JUZGADO SEGUNDO ADMINSITRATIVO DEL CIRCUITO DE CUCUTA</t>
  </si>
  <si>
    <t>ADALBERTO ANTONIO MORA BELTRAN Y OTROS</t>
  </si>
  <si>
    <t>54001334000720160028500</t>
  </si>
  <si>
    <t>JUZGADO SEPTIMO ADMINISTRATIVO ORAL DEL CIRCUITO DE CUCUTA</t>
  </si>
  <si>
    <t>ROBERTO ALFONSO SANDOVAL RUIZ Y OTROS</t>
  </si>
  <si>
    <t xml:space="preserve">PARA FIJAR FECHA PARA PRUEBAS </t>
  </si>
  <si>
    <t>540013340008201600287</t>
  </si>
  <si>
    <t>REPACION DIRECTA</t>
  </si>
  <si>
    <t>VICTOR MANUEL SILVA Y OTROS</t>
  </si>
  <si>
    <t>54001334000720160030500</t>
  </si>
  <si>
    <t>ROGELIO NEYITH BARON CRISTO Y OTROS</t>
  </si>
  <si>
    <t xml:space="preserve">PARA SENTENCIA DE PRIEMRA INSTANCIA </t>
  </si>
  <si>
    <t>54001333300320160031300</t>
  </si>
  <si>
    <t>TERCERO ADMINSITRATIVO ORAL DE CUCUTA</t>
  </si>
  <si>
    <t>MARIA PRESENTACION IBARRA DELGADO Y OTROS</t>
  </si>
  <si>
    <t>54001333300320160031900</t>
  </si>
  <si>
    <t>YOLIT DE JESUS AREVALO GUERRERO Y OTROS</t>
  </si>
  <si>
    <t>54001334001020160035500</t>
  </si>
  <si>
    <t>ISRAEL RODRIGUEZ POVEDA Y OTROS</t>
  </si>
  <si>
    <t>54001334000920160037500</t>
  </si>
  <si>
    <t xml:space="preserve">JAZMIN ZAPATA CASTAÑEDA Y OTROS </t>
  </si>
  <si>
    <t>54001334001020160050700</t>
  </si>
  <si>
    <t>JAIRO ALONSO ESCORCIA RUIZ Y OTROS</t>
  </si>
  <si>
    <t>PARA RESOLVER SOLICITUD DE INTEGRACION DEL LITIS CONSORCIO</t>
  </si>
  <si>
    <t>54001334001020160059300</t>
  </si>
  <si>
    <t>JUZGADO DECIMO ADMINISTRATIVO DEL CIRCUITO DE CUCUTA</t>
  </si>
  <si>
    <t xml:space="preserve">CARLOS EDUARDO GALLEGO PALACIOS </t>
  </si>
  <si>
    <t>PARA NOTIFICAR LLAMADO EN GARANTIA Y CORRER TRASLADO DE EXCEPCIONES</t>
  </si>
  <si>
    <t>54001334001020160061900</t>
  </si>
  <si>
    <t>JUZGADO DECIMO ADMINISTRATIVO MIXTO  DEL CIRCUITO DE CUCUTA</t>
  </si>
  <si>
    <t>WILLIAN GOMEZ CORREDOR Y OTROS</t>
  </si>
  <si>
    <t>54001334001020160066000</t>
  </si>
  <si>
    <t xml:space="preserve">JUZGADO DECIMO MIXTO ADMINISTRATIVO DEL CIRCUITO DE CUCUTA  </t>
  </si>
  <si>
    <t>JEFFERSON MANUEL GUTIERREZ CERVELEON Y OTROS</t>
  </si>
  <si>
    <t>54001334000920160066700</t>
  </si>
  <si>
    <t>YESID TORRES CARRILLO Y OTROS</t>
  </si>
  <si>
    <t>PARA RESOLVER RECURSO QUE NEGO LLAMAMIENTO EN GARANTIA DE COMAPRTA</t>
  </si>
  <si>
    <t>54001334000920160067000</t>
  </si>
  <si>
    <t>AURA SMIT RODRIGUEZ Y OTROS</t>
  </si>
  <si>
    <t>54001334000920160074100</t>
  </si>
  <si>
    <t>LUZ MARINA DELGADO MARTINEZ Y OTROS</t>
  </si>
  <si>
    <t>54001334001020160074500</t>
  </si>
  <si>
    <t>ALEJANDRA VASQUEZ JAIMES Y OTROS</t>
  </si>
  <si>
    <t>54001334000920160084200</t>
  </si>
  <si>
    <t>JUZGADO NOVENO ADMINISTRTIVO MIXTO CIRCUITO DE CUCUTA</t>
  </si>
  <si>
    <t>MYRIAM ROSA ASCANIO CONTRERAS Y OTROS</t>
  </si>
  <si>
    <t>PARA AUDIENCIA DE PRUEBAS 28-FEBRERO-2023 y 01-MARZO-2023  TESTIMONIOS ESE HUEM</t>
  </si>
  <si>
    <t>54001334000920160092300</t>
  </si>
  <si>
    <t>SHIRLEY LUCERO LIZARAZO BASTO Y OTROS</t>
  </si>
  <si>
    <t>54001334000920160093600</t>
  </si>
  <si>
    <t>CINDY ESTEFANIA MORA BARRADA Y OTROS</t>
  </si>
  <si>
    <t>54001334000920160096300</t>
  </si>
  <si>
    <t xml:space="preserve">JUZGADO ONCE ADMINISTRATIVO ORAL DEL CIRCUITO DE CUCUTA      </t>
  </si>
  <si>
    <t>ELENA COTAMO GARZON Y OTROS</t>
  </si>
  <si>
    <t xml:space="preserve">PARA ADMISION DE LLAMAMIENTO EN GARANTIA </t>
  </si>
  <si>
    <t>54001334000920160101900</t>
  </si>
  <si>
    <t>CELINO CARVAJAL QUINTANA Y OTROS</t>
  </si>
  <si>
    <t>54001334001020160109400</t>
  </si>
  <si>
    <t>LUIS FERNANDO MENDEZ BERNAL Y OTROS</t>
  </si>
  <si>
    <t>54001334000920160111300</t>
  </si>
  <si>
    <t>MAYRA YURLEY SABOGAL PEREZ Y OROS</t>
  </si>
  <si>
    <t>54001333300120170001100</t>
  </si>
  <si>
    <t>JUGADO PRIMERO ADMINISTRATIVO ORAL DEL CIRCUITO DE CUCUTA</t>
  </si>
  <si>
    <t>LILIANA ZAPATA MONTOYA Y OTROS</t>
  </si>
  <si>
    <t>54001333300120170002000</t>
  </si>
  <si>
    <t>ORIELSO SOTO RODRIGUEZ Y OTROS</t>
  </si>
  <si>
    <t>54001334000820170002500</t>
  </si>
  <si>
    <t>05-MAYO-2017</t>
  </si>
  <si>
    <t>JOSE EUCLIDES CONTRERAS PEREZ Y OTROS</t>
  </si>
  <si>
    <t xml:space="preserve">ALEGACIONES Y JUZGAMIENTO PARA EL 12-DICIEMBRE-2022 A LAS 08:30 A.M. </t>
  </si>
  <si>
    <t>54001333300520170003300</t>
  </si>
  <si>
    <t>MARIA DEL CARMEN MORA CELIS Y OTROS</t>
  </si>
  <si>
    <t>AUDIENCIA DE PRUEBAS PARA 01-NOVIEMBRE-2022 TESTIMONIOS + PERITAJE</t>
  </si>
  <si>
    <t>54001334000820170003600</t>
  </si>
  <si>
    <t>INES AMINTA CARDENAS DE ALBA Y OTROS</t>
  </si>
  <si>
    <t>54001334001020170004700</t>
  </si>
  <si>
    <t xml:space="preserve">JUZGADO DECIMO ADMINISTRATIVO MIXTO DEL CIRCUITO DE CUCUTA </t>
  </si>
  <si>
    <t>MONICA PATRICIA FORERO URIBE Y OTROS</t>
  </si>
  <si>
    <t>54001334000820170006500</t>
  </si>
  <si>
    <t>ANA MATILDE LOPEZ LEÓN Y OTROS</t>
  </si>
  <si>
    <t>54001333300220170010900</t>
  </si>
  <si>
    <t>JUZGADO ADMINISTRATIVO ORAL DE OCAÑA</t>
  </si>
  <si>
    <t>ANA FRANCISCA GONZALEZ CONTRERAS Y OTROS</t>
  </si>
  <si>
    <t>54001333300520170014100</t>
  </si>
  <si>
    <t>JUZGADO QUINTO ADMINISTRATIVO ORAL DEL CIRCUITO DE CUCUTA</t>
  </si>
  <si>
    <t>VICTOR ALFONSO BARRAGAN CARDENAS Y OTROS</t>
  </si>
  <si>
    <t>540013340008201700141</t>
  </si>
  <si>
    <t>MARTHA CECILIA SANDOVAL BARAJAS Y OTROS</t>
  </si>
  <si>
    <t>PARA NOTIFICAR LLAMADO EN GARANTIA</t>
  </si>
  <si>
    <t>54001333300120170014200              54001333300120170014201</t>
  </si>
  <si>
    <t xml:space="preserve"> JUZGADO SEGUNDO ADMINISTRATIVO ORAL DEL CIRCUITO DE CUCUTA</t>
  </si>
  <si>
    <t>CECILIA OJEDA DE GUEVARA Y OTROS</t>
  </si>
  <si>
    <t>54001333300320170014400</t>
  </si>
  <si>
    <t>RAMON EMIRO SUAREZ Y OTROS</t>
  </si>
  <si>
    <t>PRUEBAS 09-MARZO-2022 SUSTENTACION PRUEBA PERICIAL</t>
  </si>
  <si>
    <t>54001334000820170015300</t>
  </si>
  <si>
    <t>RAMON ANTONIO VALENCIA MONSALVE Y OTROS</t>
  </si>
  <si>
    <t>54001333300420170018400</t>
  </si>
  <si>
    <t>ASCECION CRUZ PEÑALOZA Y OTROS</t>
  </si>
  <si>
    <t>54001334000720170018900</t>
  </si>
  <si>
    <t xml:space="preserve">JUZGADO ONCE ADMINISTRATIVO ORAL DEL CIRCUITO DE CUCUTA       </t>
  </si>
  <si>
    <t>MARIA BELEN GUTIERREZ PEÑA Y OTROS</t>
  </si>
  <si>
    <t xml:space="preserve">TERMINOS PARA PRESENTAR ESCRITO DESCORRIENDO EXCEPCIONES </t>
  </si>
  <si>
    <t>54001333300620170019500</t>
  </si>
  <si>
    <t>JUZGADO SEXTO ADMINSITRATIVO ORAL DEL CIRCUITO DE CUCUTA</t>
  </si>
  <si>
    <t>JOHANA ACEVEDO Y OTROS</t>
  </si>
  <si>
    <t>PRUEBAS PARA EL 28-JULIO-2022  -TESTIMONIOS + PRUEBA PERICIAL + DOCUMENTAL</t>
  </si>
  <si>
    <t>54001333300120170019700              54001333300120170019701</t>
  </si>
  <si>
    <t xml:space="preserve"> JUZGADO SEGUNDO ADMINSITRATIVO ORAL DEL CIRCUITO DE CUCUTA</t>
  </si>
  <si>
    <t>CARMEN CECILIA BOTELLO RODRIGUEZ Y OTROS</t>
  </si>
  <si>
    <t xml:space="preserve">PRUEBAS  SIN FECHA  PENDIENTE ENVIAR TRANSCRIPCION DE LA HC  </t>
  </si>
  <si>
    <t>54001333300520170021500</t>
  </si>
  <si>
    <t>JHON JAIRO VILLAN CHACON Y OTROS</t>
  </si>
  <si>
    <t>54001333300220170021900</t>
  </si>
  <si>
    <t>CARLOS JULIO ROLON GELVEZ Y OTROS</t>
  </si>
  <si>
    <t>54001333300420170022700</t>
  </si>
  <si>
    <t>LUIS HORACIO MALDONADO VILLAMIZAR</t>
  </si>
  <si>
    <t>PARA DESCORRE TRASLADO DE EXCEPCIONES  Y FIJAR FECHA PARA AUDIENCIA INICIAL</t>
  </si>
  <si>
    <t>54001333300520170024500</t>
  </si>
  <si>
    <t xml:space="preserve">JUZGADO ONCE ADMINISTRATIVO DEL CIRCUITO DE CUCUTA                            </t>
  </si>
  <si>
    <t>CARLOS AURELIO ROA CARVAJAL Y OTROS</t>
  </si>
  <si>
    <t xml:space="preserve">PRUEBAS TESTIMONIAL + PERICIAL </t>
  </si>
  <si>
    <t>54001333300420170025400</t>
  </si>
  <si>
    <t>MARTHA JANETH REYES MARQUEZ Y OTROS</t>
  </si>
  <si>
    <t>PARA RESOLVER RECURSO DE APELACION DE LA SENTENCIA ABSOLUTORIA A LA ESE HUEM</t>
  </si>
  <si>
    <t>54001334000720170025700</t>
  </si>
  <si>
    <t>YULIMAR MORENO PEDRAZA Y OTROS</t>
  </si>
  <si>
    <t>PARA CORRER TRASLADO DE EXCEPCIONES Y FIJAR FECHA AUDIENCIA INICIAL</t>
  </si>
  <si>
    <t xml:space="preserve">                         </t>
  </si>
  <si>
    <t>FLOR MIREYA CARVAJAL VILLAMIZAR Y OTROS</t>
  </si>
  <si>
    <t>54001333300220170028700</t>
  </si>
  <si>
    <t>JUZGADO SEGUNDO ADMINISTRATIVO ADMINSITRATIVO ORAL DEL CIRCUITO DE CUCUTA</t>
  </si>
  <si>
    <t>ALBA ANTONIA ORTIZ MANRIQUE Y OTROS</t>
  </si>
  <si>
    <t>54001334000820170029200</t>
  </si>
  <si>
    <t>DIANA MARCELA MARTINEZ BANDERAS Y OTROS</t>
  </si>
  <si>
    <t>54001334000820170030800</t>
  </si>
  <si>
    <t>JESUS ANTONIO RAMIREZ ORTIZ Y OTROS</t>
  </si>
  <si>
    <t>54001333300120170032800</t>
  </si>
  <si>
    <t>JOSE IRLANDER PEÑARANDA JAIMES Y OTROS</t>
  </si>
  <si>
    <t>54001333300120170036900</t>
  </si>
  <si>
    <t>JUZGADO PRIMERO ADMINSITRATIVO ORAL DEL CIRCUITO DE CUCUTA</t>
  </si>
  <si>
    <t>JOSE RIVERO MARIN Y OTROS</t>
  </si>
  <si>
    <t>54001333300120170037401</t>
  </si>
  <si>
    <t xml:space="preserve">JUZGADO TERCERO ADMINISTRATIVO ORAL DEL CIRCUITO DE CUCUTA      </t>
  </si>
  <si>
    <t>JERONIMO ALEXANDER CUBEROS GRANADOS Y OTROS</t>
  </si>
  <si>
    <t>54001333300520170038000</t>
  </si>
  <si>
    <t>CLAUDIA ANGARITA GARCES Y OTROS</t>
  </si>
  <si>
    <t>AUDIENCIA DE PRUEBAS PARA EL 12-ABRIL-2023 TESTIMOMIOS + PERITAJE</t>
  </si>
  <si>
    <t>54001334000720170039000</t>
  </si>
  <si>
    <t>NELSON JESUS PEÑARANDA GARCIA Y OTROS</t>
  </si>
  <si>
    <t>PARA NOTIFICAR LLAMAMIENTOS Y CORRER TRASLADO DE EXCEPCIONES Y FIJAR FECHA PARA AUDIENCIA INICIAL</t>
  </si>
  <si>
    <t>54001333300820170039400</t>
  </si>
  <si>
    <t>ADRIAN ARTURO MORALES PINEDA Y OTROS</t>
  </si>
  <si>
    <t>PARA ADMITIR LLAMAMEINTO EN GARANTIA Y CORRER TRASLADO DE EXCEPCIONES Y FIJAR FECHA PARA AUDIENCIA INICIAL</t>
  </si>
  <si>
    <t>54001333300620170048100</t>
  </si>
  <si>
    <t xml:space="preserve">JUZGADO ONCE ADMINSITRATIVO ORAL DEL CIRCUITO DE CUCUTA                 </t>
  </si>
  <si>
    <t>ANA MERCEDES BARRIENTOS ORTEGA Y OTROS</t>
  </si>
  <si>
    <t>PARA DECIDIR EXCEPCIONES  Y FIJAR FECHA AUDIENCIA INICIAL</t>
  </si>
  <si>
    <t>54001333300620180000300</t>
  </si>
  <si>
    <t>JUZGADO SEXTO ADMINISTRATIVO ORAL DEL CIRCUITO DE CUCUTA</t>
  </si>
  <si>
    <t>28-ENERO-2019</t>
  </si>
  <si>
    <t xml:space="preserve">CRISBEL COROMOTO MILLAN NARVAEZ Y OTROS </t>
  </si>
  <si>
    <t>54001333300120180000600</t>
  </si>
  <si>
    <t>ANTONIO EMILIO  FERNANDEZ MENDOZA Y OTROS</t>
  </si>
  <si>
    <t>PARA CORRER TRASLADO DE EXCEPCIONES</t>
  </si>
  <si>
    <t>54001333300320180001500</t>
  </si>
  <si>
    <t>PEDRO ANTONIO SANTIAGO Y OTROS</t>
  </si>
  <si>
    <t>PRUEBAS, PENDIENTE SE RINDA DICTAMEN PERICIAL</t>
  </si>
  <si>
    <t xml:space="preserve">54001233300020180001800      </t>
  </si>
  <si>
    <t>YULIANA SAA NUÑEZ Y OTROS</t>
  </si>
  <si>
    <t>54001333300520180002600</t>
  </si>
  <si>
    <t>MARTHA LIGIA CHONA CASTILLO Y OTROS</t>
  </si>
  <si>
    <t>54001333300820180002900</t>
  </si>
  <si>
    <t>JUZGADO OCTAVO ADMINISTRAIVO MIXTO DEL CIRCUITO DE CUCUTA</t>
  </si>
  <si>
    <t>ZOILO CARDENAS GOMEZ Y OTROS</t>
  </si>
  <si>
    <t>54001333300520180004100</t>
  </si>
  <si>
    <t>ROSALBA CORZO Y OTROS</t>
  </si>
  <si>
    <t>PRUEBAS PARA EL 21-SEPTIEMBRE-2022 TESTIMONIAL + PERICIAL  - SE REMITIO AL JUZGADO 11</t>
  </si>
  <si>
    <t>54001333300420180004200</t>
  </si>
  <si>
    <t>JONATHAN EZEQUIEL HERNANDEZ GARCIA Y OTROS</t>
  </si>
  <si>
    <t>PRUEBA TESTIMONIOS +JUNTA REGIONAL 04-MAYO-2023</t>
  </si>
  <si>
    <t>54001333300520180005200</t>
  </si>
  <si>
    <t>26-FEBRERO-2019</t>
  </si>
  <si>
    <t xml:space="preserve">EDGAR DANIEL CHACON QUIROGA Y OTROS </t>
  </si>
  <si>
    <t>54001333300420180006400</t>
  </si>
  <si>
    <t>NUVIA LUZ PINZON BENAVIDEZ Y OTROS</t>
  </si>
  <si>
    <t>54001333300520180007000</t>
  </si>
  <si>
    <t xml:space="preserve">JUZGADO ONCE ADMINISTRATIVO ORAL DEL CIRCUITO DE CUCUTA               </t>
  </si>
  <si>
    <t>ANA GREGORIA DFRAGOZO LOPEZ Y OTROS</t>
  </si>
  <si>
    <t>54001333300620180007400</t>
  </si>
  <si>
    <t xml:space="preserve">LIMARBIN DAVID CAICEDO VELANDIA </t>
  </si>
  <si>
    <t>PARA DESCORRER TRASLADO DE EXCEPCIONES Y FIJAR FECHA AUDIENCIA INICIAL</t>
  </si>
  <si>
    <t>54001333300120180007800</t>
  </si>
  <si>
    <t>NIURKA CLARIBEL MORA  LEAL Y OTROS</t>
  </si>
  <si>
    <t xml:space="preserve">PARA CORRER TRASLADO DE LAS EXCEPCIONES </t>
  </si>
  <si>
    <t>54001333300820180010300</t>
  </si>
  <si>
    <t>SANDRA YERALDINE RODRIGEZ SUAREZ Y OTROS</t>
  </si>
  <si>
    <t>PARA NOTIFICAR LLAMAMIENTO EN GARANTIA</t>
  </si>
  <si>
    <t>54518333300120180010600</t>
  </si>
  <si>
    <t>JUZGADO PRIMERO ADMINISTRATIVO ORAL DEL CIRUCITO DE JUDICIAL DE PAMPLONA</t>
  </si>
  <si>
    <t>JUAN ANGEL ANTOLINEZ SIERRA Y OTROS</t>
  </si>
  <si>
    <t>54001333300620180011000</t>
  </si>
  <si>
    <t>CRISANTO SARABIA GAONA Y OTROS</t>
  </si>
  <si>
    <t>54001333300420180011300</t>
  </si>
  <si>
    <t>ASTRID LUCIA POSADA ZAMBRANO Y OTROS</t>
  </si>
  <si>
    <t>PARA CORRER TRASLADO DEL DICTAMEN</t>
  </si>
  <si>
    <t>11001333603120180011300</t>
  </si>
  <si>
    <t xml:space="preserve">JUZGADO TREINTA Y UNO ADMINISTRATIVO ORAL DEL CIRCUITO JUDICIAL DE BOGOTA </t>
  </si>
  <si>
    <t>PRISCILA CARRANZA PINTO Y OTROS</t>
  </si>
  <si>
    <t>54001333300520180011600</t>
  </si>
  <si>
    <t>KARENT YICELL LOPEZ PEREZ Y OTROS</t>
  </si>
  <si>
    <t>PARA FIJAR FECHA AUDIENCIA INICIAL</t>
  </si>
  <si>
    <t>54518333300120180011700</t>
  </si>
  <si>
    <t>JUZGADO PRIMERO ADMINISTRATIVO ORAL DEL CIRUCITOD JUDICIAL DE PAMPLONA</t>
  </si>
  <si>
    <t>NUBIA STELLA JAIMES ROJAS Y OTROS</t>
  </si>
  <si>
    <t>PARA CORRER TRASLADO DE EXCEPCIONES Y DECIDIRLAR Y FIJAR FECHA PARA AUDIENCIA INICIAL</t>
  </si>
  <si>
    <t>54001333300620180013700</t>
  </si>
  <si>
    <t>PEDRO ANTONIO TRILLOS BLANCO Y OTROS</t>
  </si>
  <si>
    <t>54001333300620180018200</t>
  </si>
  <si>
    <t>GERARDO PARADA MANRIQUE Y OTROS</t>
  </si>
  <si>
    <t>PARA DECIDIR LLAMAMIENTO EN GARANTIA</t>
  </si>
  <si>
    <t>54001333300820180018700</t>
  </si>
  <si>
    <t>CLEIDY PATRICIA SUESCUN ROJAS Y OTROS</t>
  </si>
  <si>
    <t>54001333300420180018800</t>
  </si>
  <si>
    <t>JULIO CESAR FLOREZ VILLAMIZAR Y OTROS</t>
  </si>
  <si>
    <t>54001333300720180019200</t>
  </si>
  <si>
    <t>JORKLEY CARINA RUEDA HERRERA Y OTROS</t>
  </si>
  <si>
    <t>81001333300220180019700</t>
  </si>
  <si>
    <t>WENCESLAO SOTO Y OTROS</t>
  </si>
  <si>
    <t>54001333300320180023000</t>
  </si>
  <si>
    <t>09-AGOSTO-2018</t>
  </si>
  <si>
    <t>BRAYAN DUVAN FERREIRA CRISTANCHO Y OTROS</t>
  </si>
  <si>
    <t>54001333300820180023500</t>
  </si>
  <si>
    <t>JUZGADO OCTAVO ADMINISTRATIVO ORAL DEL CIRCUITO DE CUCUTA</t>
  </si>
  <si>
    <t>HELIBERTO  BAUTISTA TIRADO Y OTROS</t>
  </si>
  <si>
    <t>54001333300120180024700</t>
  </si>
  <si>
    <t>JUZGADO PRIMERO ADMINISTRATIVO DEL CIRCUITO DE CUCUTA</t>
  </si>
  <si>
    <t>ZULY ESPERANZA RANGEL GARCIA</t>
  </si>
  <si>
    <t>PRUEBAS PRACTICA PRUEBA PERICIAL</t>
  </si>
  <si>
    <t>54001333300920180026100</t>
  </si>
  <si>
    <t>JUZGADO NOVENO ADMINISTRATIVO ORAL DEL CIRCUITO DE CUCUTA</t>
  </si>
  <si>
    <t>MARIA EMMA CHINCHILLA ARO Y OTROS</t>
  </si>
  <si>
    <t>PARA ADMITIR LLAMAMIENTO EN GARANTIA</t>
  </si>
  <si>
    <t>54001333300320180026800</t>
  </si>
  <si>
    <t>ESPERANZA JAIMES BASTOS Y OTROS</t>
  </si>
  <si>
    <t xml:space="preserve">EN TERMINOS PARA PRESENTAR ALEGATOS DE CONCLUSION </t>
  </si>
  <si>
    <t>54001333300720180027500</t>
  </si>
  <si>
    <t>LEIDY CELESTE MEDINA ARENAS Y OTROS</t>
  </si>
  <si>
    <t>PARA RESOLVER RECURSO DE APELACION DE LA CLINICA DEL NORTE</t>
  </si>
  <si>
    <t>54001333300220180028900</t>
  </si>
  <si>
    <t>BELKY JOHANNA MORENO CONTRERAS Y OTROS</t>
  </si>
  <si>
    <t>54001333300520180029000</t>
  </si>
  <si>
    <t xml:space="preserve">JUZGADO ONCE ADMINISTRATIVO ORAL DEL CIRCUITO DE CUCUTA </t>
  </si>
  <si>
    <t xml:space="preserve">VICTOR ALEXIS RAMIREZ GONZALEZ Y OTROS </t>
  </si>
  <si>
    <t>PARA CORRER TRASLADO DE EXCEPCIONES Y FIJAR FECHA PARA AUDIENCIA INICIAL</t>
  </si>
  <si>
    <t>54001333300820180030800</t>
  </si>
  <si>
    <t xml:space="preserve">DIOCET MELINDA GOMEZ BUITRADO Y OTROS </t>
  </si>
  <si>
    <t>54001333300620180031200</t>
  </si>
  <si>
    <t>1,171,863,000,000</t>
  </si>
  <si>
    <t xml:space="preserve">JENNY PATRICIA URBINA GOMEZ Y OTROS </t>
  </si>
  <si>
    <t>54001333300420180032100</t>
  </si>
  <si>
    <t>13-NOVIEMBRE-2018</t>
  </si>
  <si>
    <t>CARMEN ANGUSTIAS MOLINA SUESCUN Y OTROS</t>
  </si>
  <si>
    <t>54001333300420180033800</t>
  </si>
  <si>
    <t xml:space="preserve">MARTHA NIDIA MAHECHA FAJARDO Y OTROS </t>
  </si>
  <si>
    <t>PRUEBAS  TESTIMONIALES PARA EL 11-ABRIL-2023</t>
  </si>
  <si>
    <t>54001333300420180035200</t>
  </si>
  <si>
    <t>LUZ AMPARO SANCHEZ DE RINCON Y OTROS</t>
  </si>
  <si>
    <t>PRUEBAS TESTIMONIALES Y PERICIAL PARA EL 03-NOVIEMBRE-2022   ).  EL 28-SEPTIEMBRE-2022 LA ESE HUEM Y CAMPRECOM PRESENTARON OBJECION DEL DICTAMEN</t>
  </si>
  <si>
    <t>54001333300520180035300</t>
  </si>
  <si>
    <t xml:space="preserve">EUDALDO RENOGA VERGEL Y OTROS </t>
  </si>
  <si>
    <t>54001333300620180038000</t>
  </si>
  <si>
    <t xml:space="preserve">CLAUDIA PATRICIA PRADA PIMIENTO Y OTROS </t>
  </si>
  <si>
    <t>54001333300620190000100</t>
  </si>
  <si>
    <t xml:space="preserve"> JUZGADO PRIMERO ADMINISTRATIVO DE OCAÑA</t>
  </si>
  <si>
    <t xml:space="preserve">PAULA ANDREA SANCHEZ CASTAÑEDA </t>
  </si>
  <si>
    <t>54001333300920190003200</t>
  </si>
  <si>
    <t>MARCOS FIDEL SUAREZ MORA Y OTROS</t>
  </si>
  <si>
    <t xml:space="preserve">PARA ADMITIR LLAMAMIENTOS EN GARANTIA Y CORRER TRASLADO DE EXCEPCIONES </t>
  </si>
  <si>
    <t>54001333300620190007800</t>
  </si>
  <si>
    <t>ZAIDA TERESA NIÑO DUARTE Y OTROS</t>
  </si>
  <si>
    <t>54001333301020190008000</t>
  </si>
  <si>
    <t>DIANA STEPHANIE CORREA ROMERO Y OTROS</t>
  </si>
  <si>
    <t>54001333300620190009600</t>
  </si>
  <si>
    <t xml:space="preserve">RAMON HELI PEREZ PEREZ Y OTROS </t>
  </si>
  <si>
    <t>54001333301020190009700</t>
  </si>
  <si>
    <t xml:space="preserve">JAIR LEONARDO RIOS GUTIERREZ Y OTROS </t>
  </si>
  <si>
    <t xml:space="preserve">54001333300820190009700      </t>
  </si>
  <si>
    <t>JUZGADO  OCTAVO ADMINISTRATIVO ORAL DEL CIRCUITO DE CUCUTA</t>
  </si>
  <si>
    <t>REPRACION DIRECTA</t>
  </si>
  <si>
    <t xml:space="preserve">ALBA ESTHER MENDOZA VIVAS Y OTROS </t>
  </si>
  <si>
    <t>54001333300120190011200</t>
  </si>
  <si>
    <t>JUZGADO SEGUNDO ADMINISTRATIVO DEL CIRCUITO DE CUCUTA</t>
  </si>
  <si>
    <t xml:space="preserve">NURY MILDRE VERGARA TORRES Y OTROS </t>
  </si>
  <si>
    <t>PARA DECIDIR ACEPTACION DE IMPEDIMENTO Y AVOCAR CONOCIMIENTO</t>
  </si>
  <si>
    <t>54001333300620190011300</t>
  </si>
  <si>
    <t>JUZGAD SEXTO ADMINISTRATIVO ORAL DEL CIRCUITO DE CUCUTA</t>
  </si>
  <si>
    <t>LUZ KARINE SEQUEDA CELY Y OTROS</t>
  </si>
  <si>
    <t>PARA ADMITIR LLAMAMIENTO</t>
  </si>
  <si>
    <t>540013333007201900011700</t>
  </si>
  <si>
    <t>JUZGAD SEPTIMO ADMINISTRATIVO ORAL DEL CIRCUITO DE CUCUTA</t>
  </si>
  <si>
    <t xml:space="preserve">YUZ MAIRA BALAGUERA CARRILLO Y OTROS </t>
  </si>
  <si>
    <t>54001333301020190014100</t>
  </si>
  <si>
    <t>ROSA MARIA MORA ANGARITA Y OTROS</t>
  </si>
  <si>
    <t>54001333301020190017000</t>
  </si>
  <si>
    <t>MANUEL GUILLERMO SUAREZ DUARTE Y OTROS</t>
  </si>
  <si>
    <t xml:space="preserve">PARA ADMITIR LLAMAMIENTO EN GARANTIA Y NOTIFICAR </t>
  </si>
  <si>
    <t>54001333300320190019900</t>
  </si>
  <si>
    <t>IVAN DARIO MEDINA LOPEZ Y OTROS</t>
  </si>
  <si>
    <t>PRUEBAS TESTIMONIALES Y PERICIAL PARA EL 11-ABRIL-2023  A LAS 08:30 A.M.</t>
  </si>
  <si>
    <t>54001333300820190021400</t>
  </si>
  <si>
    <t>JUZGADO OCTAVO ADMINISTRATIVO  ORAL DEL CIRCUITO DE CUCUTA</t>
  </si>
  <si>
    <t xml:space="preserve">PAULA ANDREA CHAVARRO SUAREZ Y OTROS </t>
  </si>
  <si>
    <t>PARA NOTIFICAR A LA ASEGURADORA MAPFRE</t>
  </si>
  <si>
    <t>54001333300120190022700</t>
  </si>
  <si>
    <t>RAUL TORRES RODRIGUEZ Y OTROS</t>
  </si>
  <si>
    <t xml:space="preserve">PARA ADMITIR LLAMAMIENTO EN GARANTIA Y CORRER TRASLADO DE EXCEPCIONES </t>
  </si>
  <si>
    <t>54001333300420190026400</t>
  </si>
  <si>
    <t>ROGELIO BETANCURT  GOMEZ Y OTROS</t>
  </si>
  <si>
    <t>54001333300720190027100</t>
  </si>
  <si>
    <t>EDDIER ARMANDO ARANGO PACHECO Y OTROS</t>
  </si>
  <si>
    <t>PARA CORRER  TRASLADO DE EXCEPCIONES</t>
  </si>
  <si>
    <t>54001333301020190027700</t>
  </si>
  <si>
    <t>IRMA CELINA TOLOZA DE CANEDO Y OTROS</t>
  </si>
  <si>
    <t>54001333300420190029700</t>
  </si>
  <si>
    <t xml:space="preserve">MIRIAM ROSA MORALES CARVAJAL Y OTROS </t>
  </si>
  <si>
    <t>54001333300620190035100</t>
  </si>
  <si>
    <t>MONICA AGUILAR VEGA Y OTROS</t>
  </si>
  <si>
    <t>54001333300820190036800</t>
  </si>
  <si>
    <t>REAPRACION DIRECTA</t>
  </si>
  <si>
    <t>JENNY SOREL GARNICA Y OTROS</t>
  </si>
  <si>
    <t>54001333300620190037600</t>
  </si>
  <si>
    <t xml:space="preserve">ALCIDES DEL CARMEN BERMUDEZ BERMUDEZ Y OTROS </t>
  </si>
  <si>
    <t xml:space="preserve">PARA CORRER TRASLADO DE EXCEPCIONES Y ADMITIR LLAMAMIENTOS EN GARANTIA </t>
  </si>
  <si>
    <t>54001333300420190041500</t>
  </si>
  <si>
    <t>DILIA CRISTINA MARTINEZ GUTIERREZ Y OTROS</t>
  </si>
  <si>
    <t>PARA REALIZAR PRUEBA PERICIAL POR CENDES, LA ESE HUEM PAGO</t>
  </si>
  <si>
    <t>54001333300120190042100</t>
  </si>
  <si>
    <t>DURLEY YANETH LEAL RIOS Y OTROS</t>
  </si>
  <si>
    <t>54001333300620200005300</t>
  </si>
  <si>
    <t>PEDRO NEL JAIMES RAMIREZ Y OTROS</t>
  </si>
  <si>
    <t xml:space="preserve">AL DESPACHO PARA RESOLVER LLAMAMIENTOS EN GARANTIA Y CORRER TRASLADO DE EXCEPCIONES </t>
  </si>
  <si>
    <t>54001333300620200008200</t>
  </si>
  <si>
    <t>JUZGADO ONCE ADMINSITRATIVO ORAL DEL CIRCUITO DE CUCUTA</t>
  </si>
  <si>
    <t xml:space="preserve">CARLO ABEL RUEDAS ALVAREZ Y OTROS </t>
  </si>
  <si>
    <t xml:space="preserve"> PARA CORRER TRASLADO DE EXCEPCIONES  Y ADMITIR LLAMAMIENTOS EN GARANTIA </t>
  </si>
  <si>
    <t>54001333300420200008800</t>
  </si>
  <si>
    <t>CARLOS ALBEIRO TORRES SILVA Y OTROS</t>
  </si>
  <si>
    <t>54001333300420200009100</t>
  </si>
  <si>
    <t>JUZGADO CAURTO ADMINISTRATIVO ORAL DEL CIRCUITO DE CUCUTA</t>
  </si>
  <si>
    <t>ANA NELIDA RUEDA CARRILLO Y OTROS</t>
  </si>
  <si>
    <t>54001333300720200010800</t>
  </si>
  <si>
    <t>JOSE MOISES MONCADA GALVIS Y OTROS</t>
  </si>
  <si>
    <t>54001333300120200011600</t>
  </si>
  <si>
    <t>MARIA DEL CARMEN BOTELLO MARTINEZ Y OTROS</t>
  </si>
  <si>
    <t>54001333300420200012800</t>
  </si>
  <si>
    <t>ANA AMELIA CONTRERAS QUINTANA</t>
  </si>
  <si>
    <t>PRUEBAS TESTIMONIALES DE LA ESE HUEM   PARA EL 13-ABRIL-2023 A LAS 08:30 A.M.</t>
  </si>
  <si>
    <t>54001333300220200013300</t>
  </si>
  <si>
    <t>JUZGADO SEGUNDO ADMINISTRATIVO ORAL DEL CIRCUITO DE CUCURA</t>
  </si>
  <si>
    <t>HUGO DANIEL PORRAS Y OTROS</t>
  </si>
  <si>
    <t>EN TERMINOS PARA CONTESTAR DEMANDA</t>
  </si>
  <si>
    <t>54001333300720200014500</t>
  </si>
  <si>
    <t>CLAUDIA URBINA ROZO Y OTROS</t>
  </si>
  <si>
    <t>54001333300820200016400</t>
  </si>
  <si>
    <t>JUZGADO OCTAVO ADMINISTRATIVO DEL CIRCUITO DE CUCUTA</t>
  </si>
  <si>
    <t>YANET PATRICIA ALVAREZ LOPEZ</t>
  </si>
  <si>
    <t>54001333300820200018200</t>
  </si>
  <si>
    <t>JESSICA FERNANDA TORRES OYOLA Y OTROS</t>
  </si>
  <si>
    <t>PARA ACEPTAR LLAMAMIENTO EN GARANTIA, DECIDIR EXCEPCIONES Y FIJAR FECHA PARA AUDIENCIA INICIAL</t>
  </si>
  <si>
    <t>54001333300320200018800</t>
  </si>
  <si>
    <t>JUZGADO TERCERO ADMINISTRATIVO DEL CIRCUITO DE CUCUTA</t>
  </si>
  <si>
    <t>MARIA ANGELICA TOSCANO Y OTROS</t>
  </si>
  <si>
    <t>PARA  AUDIENCIA INICIAL EL 01-MARZO-2023</t>
  </si>
  <si>
    <t>54001333301020200022800</t>
  </si>
  <si>
    <t>MARLLELY MELO ORTIZ Y OTROS</t>
  </si>
  <si>
    <t>54001333300820200027800</t>
  </si>
  <si>
    <t>CLAUDIA MARITZA PEREZ LIZARAZO Y OTROS</t>
  </si>
  <si>
    <t>54001333301020210001000</t>
  </si>
  <si>
    <t>LUDY  STELLA CHUSCANO  Y OTROS</t>
  </si>
  <si>
    <t>54001333300120210001900</t>
  </si>
  <si>
    <t>ASTRID LORENZA ALMANZA CARRILLO Y OTROS</t>
  </si>
  <si>
    <t>PARA ADMITIR LLAMAMIENTO EN GARANTIA, DECIDIR EXCEPCIONES Y FIJAR FECHA PARA AUDIENCIA INICIAL</t>
  </si>
  <si>
    <t>54001333300620210003700</t>
  </si>
  <si>
    <t>LEIDY DIANA COMETA FAJARDO Y OTROS</t>
  </si>
  <si>
    <t>54001333300720210005900</t>
  </si>
  <si>
    <t xml:space="preserve">NANCY PARRA SANCHEZ Y OTROS </t>
  </si>
  <si>
    <t xml:space="preserve">PARA DECIDIR EXCEPCIONES </t>
  </si>
  <si>
    <t>54001333300420210007400</t>
  </si>
  <si>
    <t xml:space="preserve">CRISTI YESSICA MORANTES CESPEDES Y OTROS </t>
  </si>
  <si>
    <t>54001333300120210008200</t>
  </si>
  <si>
    <t xml:space="preserve">ROSA ELENA OSOSRIO BEDOYA Y OTROS </t>
  </si>
  <si>
    <t>54001333300820210008300</t>
  </si>
  <si>
    <t>RAMONA ELISA RANGEL GOMEZ Y OTROS</t>
  </si>
  <si>
    <t>PARA CONTESTAR LLAMAMIENTO ASEGURDORA SOLIDARIA  - PARA DECIDIR EXCEPCIONES Y FIJAR FECHA PARA AUDIENCIA INICIAL</t>
  </si>
  <si>
    <t>54001333300620210008300</t>
  </si>
  <si>
    <t xml:space="preserve">INGRID JOHANNA ORTEGA GARCIA Y OTROS </t>
  </si>
  <si>
    <t>EN TERMINOS PARA CONTESTAR  LLAMAMIENTO EN GARANITA Y CORRER TRASLADO DE LAS EXCEPCIONES</t>
  </si>
  <si>
    <t>54001333300320210008900</t>
  </si>
  <si>
    <t xml:space="preserve">FRANCIA YOSERMAR GARCIA  GUTIERREZ Y OTROS </t>
  </si>
  <si>
    <t>AUDIENCIA INICIAL PARA EL 08-MARZO-2023</t>
  </si>
  <si>
    <t>54001333300820210009900</t>
  </si>
  <si>
    <t>LUIS ADOLFO NUÑEZ AYALA Y OTROS</t>
  </si>
  <si>
    <t>54001333300320210012700</t>
  </si>
  <si>
    <t xml:space="preserve">KARINA URBINA NAVARRO Y OTROS </t>
  </si>
  <si>
    <t>PRUEBAS TESTIMONIAL Y PERICIAL PARA EL 31-ENERO-2023</t>
  </si>
  <si>
    <t>54001333300920210018700</t>
  </si>
  <si>
    <t>JUZGADO ONCE ADMINISTRATIVO ORAL DEL CIRUCITO DE CUCUTA</t>
  </si>
  <si>
    <t>YULEXIS YUBELIS LEAL PIRELA Y OTRO</t>
  </si>
  <si>
    <t>PARA CORRER TRASLADO DE LAS EXCEPCIONES, ADMITIR LLAMAMIENTOS EN GARANTIAS</t>
  </si>
  <si>
    <t>54001333300820210024700</t>
  </si>
  <si>
    <t>NAYRALETH LUGO GALVIS Y OTROS</t>
  </si>
  <si>
    <t xml:space="preserve">PARA ADMITIR LLAMAMIENTO EN GARANTIA </t>
  </si>
  <si>
    <t>54001333300920210026300</t>
  </si>
  <si>
    <t xml:space="preserve">BLANCA VICTORIA DURAN COMBARIZA Y OTROS </t>
  </si>
  <si>
    <t xml:space="preserve">PARA ADMITIR LLAMAMIENTO Y CORRER TRASLADO DE EXCEPCIONES </t>
  </si>
  <si>
    <t>54518333300120220000700</t>
  </si>
  <si>
    <t>JUZGADO PRIMERO ADMINISTRATIVO ORAL DEL CIRCUITO JUDICIAL DE PAMPLONA</t>
  </si>
  <si>
    <t xml:space="preserve">ORLANDO SILVA ORTEGA Y OTROS </t>
  </si>
  <si>
    <t xml:space="preserve">PARA ADMITIR LLAMAMIENTO EN GARANITA </t>
  </si>
  <si>
    <t>54001233300020220009800</t>
  </si>
  <si>
    <t xml:space="preserve">TRIBUNAL CONTENCIOSO ADMINSITRATIVO DE NORTE DE SANTANDER  </t>
  </si>
  <si>
    <t xml:space="preserve">OVIDIO JAIMES Y OTROS </t>
  </si>
  <si>
    <t>54001333300420220010000</t>
  </si>
  <si>
    <t xml:space="preserve">GERMAN OMAR ESCALANTE TARAZONA Y OTROS </t>
  </si>
  <si>
    <t>54001333300420220011000</t>
  </si>
  <si>
    <t>JUZGADO CUARTO ADMINISTRATIVO DEL CIRCUITO DE CUCUTA</t>
  </si>
  <si>
    <t xml:space="preserve">JULIO CESAR JAIMES ROJAS  Y OTROS </t>
  </si>
  <si>
    <t>PARA PRONUNCIAMIENTO DE EXCEPCIONES Y FIJAR FECHA PARA AUDIENCIA INICIAL</t>
  </si>
  <si>
    <t>54001333300620200011900</t>
  </si>
  <si>
    <t xml:space="preserve">TRINIDAD CARREÑO SALCEDO Y OTROS </t>
  </si>
  <si>
    <t>54001333300320220054300</t>
  </si>
  <si>
    <t xml:space="preserve">DAINER FABIAN MORENO MENDEZ Y OTROS </t>
  </si>
  <si>
    <t xml:space="preserve">EN TERMINOS PARA CONTESTAR DEMANDA Y CORRER TRASLADO DE EXCEPCIONES Y ADMITIR LLAMAMIENTO EN GARANTIA </t>
  </si>
  <si>
    <t>54001233100020010178302</t>
  </si>
  <si>
    <t>EJECUTIVO</t>
  </si>
  <si>
    <t>11-SEPTIEMBRE-2002</t>
  </si>
  <si>
    <t>MANUEL JOSE LOPEZ CEBALLOS Y OTROS</t>
  </si>
  <si>
    <t>PARA RESOLVER RECURSO</t>
  </si>
  <si>
    <t>54001333100120070010801</t>
  </si>
  <si>
    <t>ACCION POPULAR</t>
  </si>
  <si>
    <t>20-ABRIL-2007</t>
  </si>
  <si>
    <t>WILMER IVAN VILLAMIZAR</t>
  </si>
  <si>
    <t>PARA SENTENCIA DE PRIMERA INSTANCIA DESDE EL 24-ENERO-2022</t>
  </si>
  <si>
    <t>54498310500120100013200</t>
  </si>
  <si>
    <t>JUZGADO UNICO LABORAL DEL CIRCUITO DE OCAÑA</t>
  </si>
  <si>
    <t>ORDINARIO LABORAL</t>
  </si>
  <si>
    <t>24-AGOSTO-2011</t>
  </si>
  <si>
    <t>MARITZA ASCANIO PICON Y OTROS</t>
  </si>
  <si>
    <t>54001233100020100013900                54001233100020100003300</t>
  </si>
  <si>
    <t>CONTROVERSIAS CONTRACTUALES</t>
  </si>
  <si>
    <t>19-AGOSTO-2010</t>
  </si>
  <si>
    <t>SANTIAGO VEGA E.U</t>
  </si>
  <si>
    <t>PARA  SENTENCIA DE PRIMERA INSTANCIA DESDE EL 03-ABRIL-2019</t>
  </si>
  <si>
    <t>54001310300120120019600</t>
  </si>
  <si>
    <t>JUZGADO PRIMERO CIVIL DEL CIRCUITO DE CUCUTA</t>
  </si>
  <si>
    <t>ORDINARIO CIVIL</t>
  </si>
  <si>
    <t>04-JUNIO-2010</t>
  </si>
  <si>
    <t>MARIA TERESA ROJAS SAYAGO Y OTROS</t>
  </si>
  <si>
    <t>CON SENTENCIA DE SEGUNDA CONDENATORIA A LA ESE HUEM</t>
  </si>
  <si>
    <t>1100131003003520120052100</t>
  </si>
  <si>
    <t>JUZGADO VEINTE CIVIL DEL CIRCUITO DE DESCONGESTIOON - BOGOTA</t>
  </si>
  <si>
    <t>03-OCTUBRE-2007</t>
  </si>
  <si>
    <t xml:space="preserve">NANCY SANCHEZ GRANADOS </t>
  </si>
  <si>
    <t>54001334000920160028800</t>
  </si>
  <si>
    <t>ESE HOSPITAL UNIVERSITARIO ERASMO MEOZ</t>
  </si>
  <si>
    <t xml:space="preserve">PARA RESOLVER RECURSO PRESENTADO POR LA PARTE ACTORA Y SOLICITAR EMBARGOS </t>
  </si>
  <si>
    <t>54001233300020180020600</t>
  </si>
  <si>
    <t>TRIBUNAL CONTENCIOSO ADMINISTRTIVO DE N. DE SANTANDER</t>
  </si>
  <si>
    <t>NULIDAD Y RESTABLECIMIENTO DEL DERECHO</t>
  </si>
  <si>
    <t>380000000</t>
  </si>
  <si>
    <t>ESE HUEM</t>
  </si>
  <si>
    <t>54001333300320180045300</t>
  </si>
  <si>
    <t>EJECUTIVO CONTRACTUAL</t>
  </si>
  <si>
    <t>DIPROMEDICOS SAS</t>
  </si>
  <si>
    <t>PARA SENTENCIA DE SEGUNDA INSTANCIA</t>
  </si>
  <si>
    <t>54001333300920190007500</t>
  </si>
  <si>
    <t>38,498,580</t>
  </si>
  <si>
    <t>54001233300020190017501</t>
  </si>
  <si>
    <t xml:space="preserve">TRIBUNAL CONTENCIOSO ADMINISTRATIVO DE N. DE S. </t>
  </si>
  <si>
    <t>NULIDAD</t>
  </si>
  <si>
    <t>0</t>
  </si>
  <si>
    <t>DUMIAN MEDICAL SAS</t>
  </si>
  <si>
    <t>EL21-OCTUBRE-2022 ORDENARN ARCHIVO</t>
  </si>
  <si>
    <t>28-JULIO.2022</t>
  </si>
  <si>
    <t>21-OCTUBRE.2022</t>
  </si>
  <si>
    <t>54001333300620190021100</t>
  </si>
  <si>
    <t>JUZGADO  SEXTO ADMINISTRATIVO ORAL DEL CIRCUITO DE CUCUTA</t>
  </si>
  <si>
    <t>54001333300720200010900</t>
  </si>
  <si>
    <t>JUZGADO SEPTIMO ADMINISTRATIVO ORL  DEL CIRCUITO DE CUCUTA</t>
  </si>
  <si>
    <t>110.000.000</t>
  </si>
  <si>
    <t>REMORA</t>
  </si>
  <si>
    <t>100%</t>
  </si>
  <si>
    <t>80%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</si>
</sst>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 #,##0;\-&quot;$&quot;\ #,##0"/>
    <numFmt numFmtId="44" formatCode="_-&quot;$&quot;\ * #,##0.00_-;\-&quot;$&quot;\ * #,##0.00_-;_-&quot;$&quot;\ * &quot;-&quot;??_-;_-@_-"/>
    <numFmt numFmtId="43" formatCode="_-* #,##0.00_-;\-* #,##0.00_-;_-* &quot;-&quot;??_-;_-@_-"/>
    <numFmt numFmtId="164" formatCode="_-&quot;$&quot;* #,##0_-;\-&quot;$&quot;* #,##0_-;_-&quot;$&quot;* &quot;-&quot;_-;_-@_-"/>
    <numFmt numFmtId="165" formatCode="dd/mm/yyyy;@"/>
    <numFmt numFmtId="166" formatCode="&quot;$&quot;\ #,##0.00"/>
    <numFmt numFmtId="167" formatCode="&quot;$&quot;\ #,##0"/>
    <numFmt numFmtId="168" formatCode="_-* #,##0_-;\-* #,##0_-;_-* &quot;-&quot;??_-;_-@_-"/>
    <numFmt numFmtId="169" formatCode="&quot;$&quot;\ #,##0.00;[Red]&quot;$&quot;\ #,##0.00"/>
  </numFmts>
  <fonts count="24" x14ac:knownFonts="1">
    <font>
      <sz val="11"/>
      <color theme="1"/>
      <name val="Calibri"/>
      <family val="2"/>
      <scheme val="minor"/>
    </font>
    <font>
      <sz val="14"/>
      <name val="Calibri"/>
      <family val="2"/>
    </font>
    <font>
      <b/>
      <sz val="14"/>
      <name val="Calibri"/>
      <family val="2"/>
    </font>
    <font>
      <b/>
      <sz val="10"/>
      <color indexed="8"/>
      <name val="Calibri"/>
      <family val="2"/>
    </font>
    <font>
      <b/>
      <sz val="10"/>
      <name val="Tahoma"/>
      <family val="2"/>
    </font>
    <font>
      <sz val="9"/>
      <color indexed="81"/>
      <name val="Tahoma"/>
      <family val="2"/>
    </font>
    <font>
      <b/>
      <sz val="9"/>
      <color indexed="81"/>
      <name val="Tahoma"/>
      <family val="2"/>
    </font>
    <font>
      <b/>
      <sz val="12"/>
      <color indexed="81"/>
      <name val="Tahoma"/>
      <family val="2"/>
    </font>
    <font>
      <sz val="11"/>
      <color theme="1"/>
      <name val="Calibri"/>
      <family val="2"/>
      <scheme val="minor"/>
    </font>
    <font>
      <b/>
      <sz val="11"/>
      <color theme="1"/>
      <name val="Calibri"/>
      <family val="2"/>
      <scheme val="minor"/>
    </font>
    <font>
      <sz val="13"/>
      <color theme="1"/>
      <name val="Calibri"/>
      <family val="2"/>
      <scheme val="minor"/>
    </font>
    <font>
      <b/>
      <sz val="13"/>
      <color theme="1"/>
      <name val="Calibri"/>
      <family val="2"/>
      <scheme val="minor"/>
    </font>
    <font>
      <sz val="14"/>
      <color theme="1"/>
      <name val="Calibri"/>
      <family val="2"/>
      <scheme val="minor"/>
    </font>
    <font>
      <b/>
      <sz val="14"/>
      <color theme="1"/>
      <name val="Calibri"/>
      <family val="2"/>
      <scheme val="minor"/>
    </font>
    <font>
      <sz val="13"/>
      <name val="Calibri"/>
      <family val="2"/>
      <scheme val="minor"/>
    </font>
    <font>
      <b/>
      <sz val="13"/>
      <name val="Calibri"/>
      <family val="2"/>
      <scheme val="minor"/>
    </font>
    <font>
      <b/>
      <sz val="20"/>
      <color theme="1"/>
      <name val="Calibri"/>
      <family val="2"/>
      <scheme val="minor"/>
    </font>
    <font>
      <b/>
      <sz val="11"/>
      <color rgb="FF000000"/>
      <name val="Calibri"/>
      <family val="2"/>
      <scheme val="minor"/>
    </font>
    <font>
      <b/>
      <sz val="24"/>
      <color theme="1"/>
      <name val="Calibri"/>
      <family val="2"/>
      <scheme val="minor"/>
    </font>
    <font>
      <b/>
      <sz val="16"/>
      <color theme="1"/>
      <name val="Calibri"/>
      <family val="2"/>
      <scheme val="minor"/>
    </font>
    <font>
      <b/>
      <sz val="14"/>
      <color rgb="FF000000"/>
      <name val="Calibri"/>
      <family val="2"/>
      <scheme val="minor"/>
    </font>
    <font>
      <b/>
      <sz val="8"/>
      <name val="Tahoma"/>
      <family val="2"/>
    </font>
    <font>
      <sz val="8"/>
      <color theme="1"/>
      <name val="Tahoma"/>
      <family val="2"/>
    </font>
    <font>
      <sz val="11"/>
      <color rgb="FF000000"/>
      <name val="Calibri"/>
      <family val="2"/>
    </font>
  </fonts>
  <fills count="17">
    <fill>
      <patternFill patternType="none"/>
    </fill>
    <fill>
      <patternFill patternType="gray125"/>
    </fill>
    <fill>
      <patternFill patternType="solid">
        <fgColor indexed="6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theme="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rgb="FF000000"/>
      </top>
      <bottom style="thin">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43"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23" fillId="0" borderId="0"/>
  </cellStyleXfs>
  <cellXfs count="211">
    <xf numFmtId="0" fontId="0" fillId="0" borderId="0" xfId="0"/>
    <xf numFmtId="0" fontId="10" fillId="0" borderId="0" xfId="0" applyFont="1"/>
    <xf numFmtId="0" fontId="10" fillId="2" borderId="0" xfId="0" applyFont="1" applyFill="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49" fontId="12" fillId="0" borderId="0" xfId="0" applyNumberFormat="1" applyFont="1"/>
    <xf numFmtId="0" fontId="10" fillId="0" borderId="0" xfId="0" applyFont="1" applyAlignment="1">
      <alignment horizontal="center"/>
    </xf>
    <xf numFmtId="49" fontId="13"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1" fillId="3" borderId="1" xfId="0" applyFont="1" applyFill="1" applyBorder="1" applyAlignment="1">
      <alignment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1" fillId="2" borderId="0" xfId="0" applyFont="1" applyFill="1" applyAlignment="1">
      <alignment horizontal="center"/>
    </xf>
    <xf numFmtId="0" fontId="9" fillId="0" borderId="0" xfId="0" applyFont="1"/>
    <xf numFmtId="0" fontId="11" fillId="0" borderId="0" xfId="0" applyFont="1" applyAlignment="1">
      <alignment horizontal="center"/>
    </xf>
    <xf numFmtId="0" fontId="10" fillId="0" borderId="1" xfId="0" applyFont="1" applyBorder="1" applyAlignment="1">
      <alignment horizontal="center" vertical="center" wrapText="1"/>
    </xf>
    <xf numFmtId="0" fontId="11" fillId="2" borderId="0" xfId="0" applyFont="1" applyFill="1" applyAlignment="1">
      <alignment wrapText="1"/>
    </xf>
    <xf numFmtId="0" fontId="11" fillId="4" borderId="1" xfId="0" applyFont="1" applyFill="1" applyBorder="1" applyAlignment="1">
      <alignment wrapText="1"/>
    </xf>
    <xf numFmtId="0" fontId="11" fillId="0" borderId="0" xfId="0" applyFont="1" applyAlignment="1">
      <alignment wrapText="1"/>
    </xf>
    <xf numFmtId="0" fontId="11" fillId="0" borderId="1" xfId="0" applyFont="1" applyBorder="1" applyAlignment="1">
      <alignment vertical="center" wrapText="1"/>
    </xf>
    <xf numFmtId="0" fontId="11" fillId="5" borderId="1" xfId="0" applyFont="1" applyFill="1" applyBorder="1" applyAlignment="1">
      <alignment vertical="center" wrapText="1"/>
    </xf>
    <xf numFmtId="0" fontId="10" fillId="2" borderId="0" xfId="0" applyFont="1" applyFill="1" applyAlignment="1">
      <alignment vertical="center" wrapText="1"/>
    </xf>
    <xf numFmtId="49" fontId="10" fillId="0" borderId="1" xfId="0" applyNumberFormat="1" applyFont="1" applyBorder="1" applyAlignment="1">
      <alignment vertical="center" wrapText="1"/>
    </xf>
    <xf numFmtId="0" fontId="14" fillId="0" borderId="1" xfId="0" applyFont="1" applyBorder="1" applyAlignment="1">
      <alignment vertical="center" wrapText="1"/>
    </xf>
    <xf numFmtId="0" fontId="14" fillId="5" borderId="1" xfId="0" applyFont="1" applyFill="1" applyBorder="1" applyAlignment="1">
      <alignment vertical="center" wrapText="1"/>
    </xf>
    <xf numFmtId="0" fontId="14" fillId="4" borderId="1" xfId="0" applyFont="1" applyFill="1" applyBorder="1" applyAlignment="1">
      <alignment vertical="center" wrapText="1"/>
    </xf>
    <xf numFmtId="0" fontId="14" fillId="3" borderId="1" xfId="0" applyFont="1" applyFill="1" applyBorder="1" applyAlignment="1">
      <alignment vertical="center" wrapText="1"/>
    </xf>
    <xf numFmtId="0" fontId="10" fillId="0" borderId="0" xfId="0" applyFont="1" applyAlignment="1">
      <alignment vertical="center" wrapText="1"/>
    </xf>
    <xf numFmtId="0" fontId="10" fillId="2" borderId="0" xfId="0" applyFont="1" applyFill="1" applyAlignment="1">
      <alignment horizontal="center" vertical="center"/>
    </xf>
    <xf numFmtId="0" fontId="10" fillId="2" borderId="0" xfId="0" applyFont="1" applyFill="1" applyAlignment="1">
      <alignment vertical="center"/>
    </xf>
    <xf numFmtId="0" fontId="10"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0" xfId="0" applyFont="1" applyAlignment="1">
      <alignment vertical="center"/>
    </xf>
    <xf numFmtId="0" fontId="11" fillId="2" borderId="0" xfId="0" applyFont="1" applyFill="1" applyAlignment="1">
      <alignment horizontal="center" vertical="center"/>
    </xf>
    <xf numFmtId="49" fontId="10" fillId="0" borderId="1" xfId="0" applyNumberFormat="1" applyFont="1" applyBorder="1" applyAlignment="1">
      <alignment vertical="center"/>
    </xf>
    <xf numFmtId="0" fontId="10" fillId="0" borderId="1" xfId="0" applyFont="1" applyBorder="1" applyAlignment="1">
      <alignment vertical="center" wrapText="1"/>
    </xf>
    <xf numFmtId="49" fontId="10" fillId="4" borderId="1" xfId="0" applyNumberFormat="1" applyFont="1" applyFill="1" applyBorder="1" applyAlignment="1">
      <alignment vertical="center"/>
    </xf>
    <xf numFmtId="49" fontId="10" fillId="5" borderId="1" xfId="0" applyNumberFormat="1" applyFont="1" applyFill="1" applyBorder="1" applyAlignment="1">
      <alignment vertical="center"/>
    </xf>
    <xf numFmtId="49" fontId="10" fillId="5" borderId="1" xfId="0" applyNumberFormat="1" applyFont="1" applyFill="1" applyBorder="1" applyAlignment="1">
      <alignment vertical="center" wrapText="1"/>
    </xf>
    <xf numFmtId="0" fontId="10" fillId="5" borderId="1" xfId="0" applyFont="1" applyFill="1" applyBorder="1" applyAlignment="1">
      <alignment vertical="center" wrapText="1"/>
    </xf>
    <xf numFmtId="164" fontId="11" fillId="5" borderId="1" xfId="2" applyFont="1" applyFill="1" applyBorder="1" applyAlignment="1">
      <alignment horizontal="center" vertical="center"/>
    </xf>
    <xf numFmtId="164" fontId="14" fillId="0" borderId="1" xfId="2" applyFont="1" applyFill="1" applyBorder="1" applyAlignment="1">
      <alignment vertical="center"/>
    </xf>
    <xf numFmtId="49" fontId="10" fillId="4" borderId="1" xfId="0" applyNumberFormat="1" applyFont="1" applyFill="1" applyBorder="1" applyAlignment="1">
      <alignment vertical="center" wrapText="1"/>
    </xf>
    <xf numFmtId="0" fontId="10" fillId="4" borderId="1" xfId="0" applyFont="1" applyFill="1" applyBorder="1" applyAlignment="1">
      <alignment vertical="center" wrapText="1"/>
    </xf>
    <xf numFmtId="164" fontId="11" fillId="4" borderId="1" xfId="2" applyFont="1" applyFill="1" applyBorder="1" applyAlignment="1">
      <alignment horizontal="center" vertical="center"/>
    </xf>
    <xf numFmtId="49" fontId="10" fillId="3" borderId="1" xfId="0" applyNumberFormat="1" applyFont="1" applyFill="1" applyBorder="1" applyAlignment="1">
      <alignment vertical="center"/>
    </xf>
    <xf numFmtId="49" fontId="10" fillId="3" borderId="1" xfId="0" applyNumberFormat="1" applyFont="1" applyFill="1" applyBorder="1" applyAlignment="1">
      <alignment vertical="center" wrapText="1"/>
    </xf>
    <xf numFmtId="0" fontId="11" fillId="3" borderId="1" xfId="0" applyFont="1" applyFill="1" applyBorder="1" applyAlignment="1">
      <alignment vertical="center" wrapText="1"/>
    </xf>
    <xf numFmtId="0" fontId="10" fillId="3" borderId="1" xfId="0" applyFont="1" applyFill="1" applyBorder="1" applyAlignment="1">
      <alignment vertical="center" wrapText="1"/>
    </xf>
    <xf numFmtId="164" fontId="11" fillId="3" borderId="1" xfId="2" applyFont="1" applyFill="1" applyBorder="1" applyAlignment="1">
      <alignment horizontal="center" vertical="center"/>
    </xf>
    <xf numFmtId="0" fontId="11" fillId="0" borderId="0" xfId="0" applyFont="1" applyAlignment="1">
      <alignment horizontal="center" vertical="center"/>
    </xf>
    <xf numFmtId="0" fontId="14" fillId="2" borderId="0" xfId="0" applyFont="1" applyFill="1" applyAlignment="1">
      <alignment vertical="center" wrapText="1"/>
    </xf>
    <xf numFmtId="0" fontId="14" fillId="0" borderId="1" xfId="0" applyFont="1" applyBorder="1" applyAlignment="1">
      <alignment horizontal="center" vertical="center" wrapText="1"/>
    </xf>
    <xf numFmtId="164" fontId="14" fillId="0" borderId="1" xfId="2" applyFont="1" applyBorder="1" applyAlignment="1">
      <alignment vertical="center"/>
    </xf>
    <xf numFmtId="0" fontId="14" fillId="0" borderId="0" xfId="0" applyFont="1" applyAlignment="1">
      <alignment vertical="center" wrapText="1"/>
    </xf>
    <xf numFmtId="164" fontId="15" fillId="5" borderId="1" xfId="2" applyFont="1" applyFill="1" applyBorder="1" applyAlignment="1">
      <alignment vertical="center"/>
    </xf>
    <xf numFmtId="164" fontId="15" fillId="4" borderId="1" xfId="2" applyFont="1" applyFill="1" applyBorder="1" applyAlignment="1">
      <alignment vertical="center"/>
    </xf>
    <xf numFmtId="164" fontId="15" fillId="3" borderId="1" xfId="2" applyFont="1" applyFill="1" applyBorder="1" applyAlignment="1">
      <alignment vertical="center"/>
    </xf>
    <xf numFmtId="165" fontId="10" fillId="0" borderId="1" xfId="0" applyNumberFormat="1" applyFont="1" applyBorder="1" applyAlignment="1">
      <alignment horizontal="center" vertical="center"/>
    </xf>
    <xf numFmtId="165" fontId="10" fillId="5"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165" fontId="10" fillId="3" borderId="1" xfId="0" applyNumberFormat="1" applyFont="1" applyFill="1" applyBorder="1" applyAlignment="1">
      <alignment horizontal="center" vertical="center"/>
    </xf>
    <xf numFmtId="0" fontId="10" fillId="0" borderId="0" xfId="0" applyFont="1" applyAlignment="1">
      <alignment horizontal="center" vertical="center"/>
    </xf>
    <xf numFmtId="0" fontId="16" fillId="2" borderId="0" xfId="0" applyFont="1" applyFill="1" applyAlignment="1">
      <alignment horizontal="center" vertical="center" wrapText="1"/>
    </xf>
    <xf numFmtId="164" fontId="11" fillId="6" borderId="1" xfId="2" applyFont="1" applyFill="1" applyBorder="1" applyAlignment="1">
      <alignment horizontal="center" vertical="center"/>
    </xf>
    <xf numFmtId="164" fontId="11" fillId="0" borderId="0" xfId="0" applyNumberFormat="1" applyFont="1"/>
    <xf numFmtId="164" fontId="11" fillId="7" borderId="1" xfId="2" applyFont="1" applyFill="1" applyBorder="1" applyAlignment="1">
      <alignment horizontal="center" vertical="center"/>
    </xf>
    <xf numFmtId="0" fontId="2" fillId="3" borderId="2" xfId="0" applyFont="1" applyFill="1" applyBorder="1" applyAlignment="1">
      <alignment horizontal="center" vertical="center" wrapText="1"/>
    </xf>
    <xf numFmtId="49" fontId="10" fillId="8" borderId="1" xfId="0" applyNumberFormat="1" applyFont="1" applyFill="1" applyBorder="1" applyAlignment="1">
      <alignment vertical="center"/>
    </xf>
    <xf numFmtId="49" fontId="10" fillId="9" borderId="1" xfId="0" applyNumberFormat="1" applyFont="1" applyFill="1" applyBorder="1" applyAlignment="1">
      <alignment vertical="center"/>
    </xf>
    <xf numFmtId="49" fontId="10" fillId="8" borderId="1" xfId="0" applyNumberFormat="1" applyFont="1" applyFill="1" applyBorder="1" applyAlignment="1">
      <alignment vertical="center" wrapText="1"/>
    </xf>
    <xf numFmtId="0" fontId="10" fillId="8" borderId="1" xfId="0" applyFont="1" applyFill="1" applyBorder="1" applyAlignment="1">
      <alignment vertical="center" wrapText="1"/>
    </xf>
    <xf numFmtId="49" fontId="10" fillId="9" borderId="1" xfId="0" applyNumberFormat="1" applyFont="1" applyFill="1" applyBorder="1" applyAlignment="1">
      <alignment vertical="center" wrapText="1"/>
    </xf>
    <xf numFmtId="0" fontId="10" fillId="9" borderId="1" xfId="0" applyFont="1" applyFill="1" applyBorder="1" applyAlignment="1">
      <alignment vertical="center" wrapText="1"/>
    </xf>
    <xf numFmtId="49" fontId="10" fillId="10" borderId="1" xfId="0" applyNumberFormat="1" applyFont="1" applyFill="1" applyBorder="1" applyAlignment="1">
      <alignment vertical="center" wrapText="1"/>
    </xf>
    <xf numFmtId="164" fontId="11" fillId="11" borderId="1" xfId="2" applyFont="1" applyFill="1" applyBorder="1" applyAlignment="1">
      <alignment horizontal="center" vertical="center"/>
    </xf>
    <xf numFmtId="0" fontId="0" fillId="0" borderId="0" xfId="0" applyAlignment="1">
      <alignment vertical="center" wrapText="1"/>
    </xf>
    <xf numFmtId="0" fontId="0" fillId="0" borderId="0" xfId="0" applyAlignment="1">
      <alignment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6" borderId="3"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12" borderId="3" xfId="0" applyFont="1" applyFill="1" applyBorder="1" applyAlignment="1">
      <alignment horizontal="center" vertical="center" wrapText="1"/>
    </xf>
    <xf numFmtId="164" fontId="11" fillId="13" borderId="1" xfId="2" applyFont="1" applyFill="1" applyBorder="1" applyAlignment="1">
      <alignment horizontal="center" vertical="center"/>
    </xf>
    <xf numFmtId="0" fontId="17" fillId="13" borderId="3" xfId="0" applyFont="1" applyFill="1" applyBorder="1" applyAlignment="1">
      <alignment horizontal="center"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166" fontId="17" fillId="0" borderId="8" xfId="0" applyNumberFormat="1" applyFont="1" applyBorder="1" applyAlignment="1">
      <alignment vertical="center" wrapText="1"/>
    </xf>
    <xf numFmtId="166" fontId="17" fillId="0" borderId="4" xfId="0" applyNumberFormat="1" applyFont="1" applyBorder="1" applyAlignment="1">
      <alignment vertical="center" wrapText="1"/>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166" fontId="17" fillId="0" borderId="8" xfId="0" applyNumberFormat="1" applyFont="1" applyBorder="1" applyAlignment="1">
      <alignment vertical="center"/>
    </xf>
    <xf numFmtId="166" fontId="17" fillId="0" borderId="4" xfId="0" applyNumberFormat="1" applyFont="1" applyBorder="1" applyAlignment="1">
      <alignment vertical="center"/>
    </xf>
    <xf numFmtId="166" fontId="17" fillId="0" borderId="9" xfId="0" applyNumberFormat="1" applyFont="1" applyBorder="1" applyAlignment="1">
      <alignment vertical="center" wrapText="1"/>
    </xf>
    <xf numFmtId="166" fontId="17" fillId="0" borderId="9" xfId="0" applyNumberFormat="1" applyFont="1" applyBorder="1" applyAlignment="1">
      <alignment vertical="center"/>
    </xf>
    <xf numFmtId="166" fontId="18" fillId="0" borderId="0" xfId="0" applyNumberFormat="1" applyFont="1" applyAlignment="1">
      <alignment vertical="center" wrapText="1"/>
    </xf>
    <xf numFmtId="166" fontId="17" fillId="0" borderId="4" xfId="0" applyNumberFormat="1" applyFont="1" applyBorder="1" applyAlignment="1">
      <alignment horizontal="center" vertical="center" wrapText="1"/>
    </xf>
    <xf numFmtId="164" fontId="14" fillId="0" borderId="0" xfId="0" applyNumberFormat="1" applyFont="1" applyAlignment="1">
      <alignment vertical="center" wrapText="1"/>
    </xf>
    <xf numFmtId="166" fontId="14" fillId="0" borderId="0" xfId="0" applyNumberFormat="1" applyFont="1" applyAlignment="1">
      <alignment vertical="center" wrapText="1"/>
    </xf>
    <xf numFmtId="44" fontId="14" fillId="0" borderId="0" xfId="0" applyNumberFormat="1" applyFont="1" applyAlignment="1">
      <alignment vertical="center" wrapText="1"/>
    </xf>
    <xf numFmtId="166" fontId="12" fillId="0" borderId="0" xfId="0" applyNumberFormat="1" applyFont="1" applyAlignment="1">
      <alignment vertical="center" wrapText="1"/>
    </xf>
    <xf numFmtId="0" fontId="12" fillId="0" borderId="0" xfId="0" applyFont="1" applyAlignment="1">
      <alignment vertical="center" wrapText="1"/>
    </xf>
    <xf numFmtId="166" fontId="10" fillId="0" borderId="0" xfId="0" applyNumberFormat="1" applyFont="1" applyAlignment="1">
      <alignment vertical="center" wrapText="1"/>
    </xf>
    <xf numFmtId="43" fontId="11" fillId="0" borderId="0" xfId="1" applyFont="1" applyAlignment="1">
      <alignment wrapText="1"/>
    </xf>
    <xf numFmtId="0" fontId="19" fillId="0" borderId="0" xfId="0" applyFont="1" applyAlignment="1">
      <alignment vertical="center" wrapText="1"/>
    </xf>
    <xf numFmtId="0" fontId="4" fillId="7" borderId="17"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9"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0" borderId="0" xfId="0" applyFont="1" applyAlignment="1">
      <alignment horizontal="center" vertical="center" wrapText="1"/>
    </xf>
    <xf numFmtId="49" fontId="10" fillId="9" borderId="1"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10" fillId="10"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164" fontId="10" fillId="0" borderId="1" xfId="2" applyFont="1" applyFill="1" applyBorder="1" applyAlignment="1">
      <alignment horizontal="center" vertical="center"/>
    </xf>
    <xf numFmtId="0" fontId="11"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9" fontId="11" fillId="7" borderId="1" xfId="3" applyFont="1" applyFill="1" applyBorder="1" applyAlignment="1">
      <alignment horizontal="center" vertical="center"/>
    </xf>
    <xf numFmtId="9" fontId="11" fillId="13" borderId="1" xfId="3" applyFont="1" applyFill="1" applyBorder="1" applyAlignment="1">
      <alignment horizontal="center" vertical="center"/>
    </xf>
    <xf numFmtId="9" fontId="11" fillId="6" borderId="1" xfId="3" applyFont="1" applyFill="1" applyBorder="1" applyAlignment="1">
      <alignment horizontal="center" vertical="center"/>
    </xf>
    <xf numFmtId="9" fontId="11" fillId="11" borderId="1" xfId="3" applyFont="1" applyFill="1" applyBorder="1" applyAlignment="1">
      <alignment horizontal="center" vertical="center"/>
    </xf>
    <xf numFmtId="0" fontId="11" fillId="14" borderId="0" xfId="0" applyFont="1" applyFill="1" applyAlignment="1">
      <alignment horizontal="center" vertical="center" wrapText="1"/>
    </xf>
    <xf numFmtId="0" fontId="11" fillId="6" borderId="0" xfId="0" applyFont="1" applyFill="1" applyAlignment="1">
      <alignment horizontal="center" vertical="center" wrapText="1"/>
    </xf>
    <xf numFmtId="164" fontId="10" fillId="0" borderId="0" xfId="2" applyFont="1" applyFill="1" applyBorder="1" applyAlignment="1">
      <alignment horizontal="center" vertical="center"/>
    </xf>
    <xf numFmtId="0" fontId="21" fillId="15" borderId="19" xfId="0" applyFont="1" applyFill="1" applyBorder="1"/>
    <xf numFmtId="5" fontId="10" fillId="0" borderId="1" xfId="2" applyNumberFormat="1" applyFont="1" applyFill="1" applyBorder="1" applyAlignment="1">
      <alignment horizontal="center" vertical="center"/>
    </xf>
    <xf numFmtId="0" fontId="11" fillId="6" borderId="20" xfId="0" applyFont="1" applyFill="1" applyBorder="1" applyAlignment="1">
      <alignment horizontal="center" vertical="center" wrapText="1"/>
    </xf>
    <xf numFmtId="164" fontId="11" fillId="0" borderId="1" xfId="2"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16" borderId="0" xfId="0" applyFill="1"/>
    <xf numFmtId="49" fontId="21" fillId="7" borderId="19" xfId="0" applyNumberFormat="1" applyFont="1" applyFill="1" applyBorder="1" applyAlignment="1">
      <alignment horizontal="center" vertical="center" wrapText="1"/>
    </xf>
    <xf numFmtId="49" fontId="21" fillId="7" borderId="21" xfId="0" applyNumberFormat="1" applyFont="1" applyFill="1" applyBorder="1" applyAlignment="1">
      <alignment horizontal="center" vertical="center" wrapText="1"/>
    </xf>
    <xf numFmtId="0" fontId="0" fillId="0" borderId="1" xfId="0" applyBorder="1" applyAlignment="1">
      <alignment horizontal="center"/>
    </xf>
    <xf numFmtId="49" fontId="22" fillId="5" borderId="1" xfId="0" applyNumberFormat="1" applyFont="1" applyFill="1" applyBorder="1" applyAlignment="1">
      <alignment horizontal="center" vertical="center" wrapText="1"/>
    </xf>
    <xf numFmtId="15" fontId="22" fillId="0" borderId="1" xfId="0" applyNumberFormat="1" applyFont="1" applyBorder="1" applyAlignment="1">
      <alignment horizontal="justify" vertical="center" wrapText="1"/>
    </xf>
    <xf numFmtId="0" fontId="0" fillId="0" borderId="1" xfId="0" applyBorder="1"/>
    <xf numFmtId="0" fontId="22" fillId="0" borderId="1" xfId="0" applyFont="1" applyBorder="1" applyAlignment="1">
      <alignment horizontal="justify" vertical="center" wrapText="1"/>
    </xf>
    <xf numFmtId="166"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0" fillId="0" borderId="1" xfId="0" applyBorder="1" applyAlignment="1">
      <alignment horizontal="center" vertical="center"/>
    </xf>
    <xf numFmtId="49" fontId="22" fillId="0" borderId="1" xfId="0" applyNumberFormat="1" applyFont="1" applyBorder="1" applyAlignment="1">
      <alignment horizontal="center" vertical="center" wrapText="1"/>
    </xf>
    <xf numFmtId="0" fontId="22" fillId="0" borderId="1" xfId="0" applyFont="1" applyBorder="1" applyAlignment="1">
      <alignment horizontal="justify" vertical="top" wrapText="1"/>
    </xf>
    <xf numFmtId="168" fontId="0" fillId="0" borderId="1" xfId="1" applyNumberFormat="1" applyFont="1" applyBorder="1"/>
    <xf numFmtId="0" fontId="0" fillId="6" borderId="1" xfId="0" applyFill="1" applyBorder="1" applyAlignment="1">
      <alignment horizontal="center"/>
    </xf>
    <xf numFmtId="49" fontId="22" fillId="6" borderId="1" xfId="0" applyNumberFormat="1" applyFont="1" applyFill="1" applyBorder="1" applyAlignment="1">
      <alignment horizontal="center" vertical="center" wrapText="1"/>
    </xf>
    <xf numFmtId="15" fontId="0" fillId="0" borderId="1" xfId="0" applyNumberFormat="1" applyBorder="1"/>
    <xf numFmtId="167" fontId="22" fillId="0" borderId="1" xfId="0" applyNumberFormat="1" applyFont="1" applyBorder="1" applyAlignment="1">
      <alignment horizontal="center" vertical="center" wrapText="1"/>
    </xf>
    <xf numFmtId="49" fontId="22" fillId="7" borderId="1" xfId="0" applyNumberFormat="1" applyFont="1" applyFill="1" applyBorder="1" applyAlignment="1">
      <alignment horizontal="center" vertical="center" wrapText="1"/>
    </xf>
    <xf numFmtId="0" fontId="22" fillId="7" borderId="1" xfId="0" applyFont="1" applyFill="1" applyBorder="1" applyAlignment="1">
      <alignment horizontal="justify" vertical="center" wrapText="1"/>
    </xf>
    <xf numFmtId="0" fontId="22" fillId="16" borderId="1" xfId="0" applyFont="1" applyFill="1" applyBorder="1" applyAlignment="1">
      <alignment horizontal="center" vertical="center" wrapText="1"/>
    </xf>
    <xf numFmtId="167" fontId="0" fillId="6" borderId="1" xfId="0" applyNumberFormat="1" applyFill="1" applyBorder="1"/>
    <xf numFmtId="0" fontId="0" fillId="6" borderId="1" xfId="0" applyFill="1" applyBorder="1"/>
    <xf numFmtId="49" fontId="22" fillId="0" borderId="1" xfId="0" applyNumberFormat="1" applyFont="1" applyBorder="1" applyAlignment="1">
      <alignment horizontal="justify" vertical="center" wrapText="1"/>
    </xf>
    <xf numFmtId="0" fontId="22" fillId="6" borderId="1" xfId="0" applyFont="1" applyFill="1" applyBorder="1" applyAlignment="1">
      <alignment horizontal="justify" vertical="center" wrapText="1"/>
    </xf>
    <xf numFmtId="0" fontId="22" fillId="6" borderId="1" xfId="0" applyFont="1" applyFill="1" applyBorder="1" applyAlignment="1">
      <alignment horizontal="justify" vertical="top" wrapText="1"/>
    </xf>
    <xf numFmtId="167" fontId="22" fillId="6" borderId="1" xfId="0" applyNumberFormat="1" applyFont="1" applyFill="1" applyBorder="1" applyAlignment="1">
      <alignment horizontal="center" vertical="center" wrapText="1"/>
    </xf>
    <xf numFmtId="49" fontId="22" fillId="16" borderId="1" xfId="0" applyNumberFormat="1" applyFont="1" applyFill="1" applyBorder="1" applyAlignment="1">
      <alignment horizontal="center" vertical="center" wrapText="1"/>
    </xf>
    <xf numFmtId="167" fontId="22" fillId="16" borderId="1" xfId="0" applyNumberFormat="1" applyFont="1" applyFill="1" applyBorder="1" applyAlignment="1">
      <alignment horizontal="center" vertical="center" wrapText="1"/>
    </xf>
    <xf numFmtId="0" fontId="22" fillId="0" borderId="1" xfId="0" applyFont="1" applyBorder="1"/>
    <xf numFmtId="166" fontId="22" fillId="0" borderId="1" xfId="0" applyNumberFormat="1" applyFont="1" applyBorder="1" applyAlignment="1">
      <alignment horizontal="center" vertical="center"/>
    </xf>
    <xf numFmtId="169" fontId="22" fillId="0" borderId="1" xfId="0" applyNumberFormat="1" applyFont="1" applyBorder="1" applyAlignment="1">
      <alignment horizontal="center" vertical="center" wrapText="1"/>
    </xf>
    <xf numFmtId="166" fontId="22" fillId="16" borderId="1" xfId="0" applyNumberFormat="1" applyFont="1" applyFill="1" applyBorder="1" applyAlignment="1">
      <alignment horizontal="center" vertical="center" wrapText="1"/>
    </xf>
    <xf numFmtId="15" fontId="22" fillId="0" borderId="1" xfId="0" applyNumberFormat="1" applyFont="1" applyBorder="1" applyAlignment="1">
      <alignment horizontal="center" vertical="center" wrapText="1"/>
    </xf>
    <xf numFmtId="166" fontId="22" fillId="6" borderId="1" xfId="0" applyNumberFormat="1" applyFont="1" applyFill="1" applyBorder="1" applyAlignment="1">
      <alignment horizontal="center" vertical="center" wrapText="1"/>
    </xf>
    <xf numFmtId="49" fontId="22" fillId="0" borderId="24" xfId="0" applyNumberFormat="1" applyFont="1" applyBorder="1" applyAlignment="1">
      <alignment horizontal="center" vertical="center" wrapText="1"/>
    </xf>
    <xf numFmtId="15" fontId="0" fillId="0" borderId="0" xfId="0" applyNumberFormat="1"/>
    <xf numFmtId="0" fontId="22" fillId="0" borderId="24" xfId="0" applyFont="1" applyBorder="1" applyAlignment="1">
      <alignment horizontal="justify" vertical="top" wrapText="1"/>
    </xf>
    <xf numFmtId="49" fontId="22" fillId="0" borderId="22" xfId="0" applyNumberFormat="1" applyFont="1" applyBorder="1" applyAlignment="1">
      <alignment horizontal="center" vertical="center" wrapText="1"/>
    </xf>
    <xf numFmtId="166" fontId="22" fillId="0" borderId="0" xfId="0" applyNumberFormat="1" applyFont="1" applyAlignment="1">
      <alignment horizontal="center" vertical="center" wrapText="1"/>
    </xf>
    <xf numFmtId="49" fontId="22" fillId="0" borderId="0" xfId="0" applyNumberFormat="1" applyFont="1" applyAlignment="1">
      <alignment horizontal="center" vertical="center" wrapText="1"/>
    </xf>
    <xf numFmtId="0" fontId="22" fillId="0" borderId="0" xfId="0" applyFont="1" applyAlignment="1">
      <alignment horizontal="justify" vertical="center" wrapText="1"/>
    </xf>
    <xf numFmtId="0" fontId="22" fillId="0" borderId="0" xfId="0" applyFont="1" applyAlignment="1">
      <alignment horizontal="justify" vertical="top" wrapText="1"/>
    </xf>
    <xf numFmtId="49" fontId="22" fillId="0" borderId="25" xfId="0" applyNumberFormat="1" applyFont="1" applyBorder="1" applyAlignment="1">
      <alignment horizontal="center" vertical="center" wrapText="1"/>
    </xf>
    <xf numFmtId="0" fontId="22" fillId="0" borderId="20" xfId="0" applyFont="1" applyBorder="1" applyAlignment="1">
      <alignment horizontal="justify" vertical="center" wrapText="1"/>
    </xf>
    <xf numFmtId="0" fontId="22" fillId="0" borderId="20" xfId="0" applyFont="1" applyBorder="1" applyAlignment="1">
      <alignment horizontal="justify" vertical="top" wrapText="1"/>
    </xf>
    <xf numFmtId="49" fontId="22" fillId="0" borderId="20" xfId="0" applyNumberFormat="1" applyFont="1" applyBorder="1" applyAlignment="1">
      <alignment horizontal="justify" vertical="center" wrapText="1"/>
    </xf>
    <xf numFmtId="166" fontId="22" fillId="0" borderId="20" xfId="0" applyNumberFormat="1"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justify" vertical="center" wrapText="1"/>
    </xf>
    <xf numFmtId="166" fontId="22" fillId="0" borderId="23" xfId="0" applyNumberFormat="1" applyFont="1" applyBorder="1" applyAlignment="1">
      <alignment horizontal="center" vertical="center" wrapText="1"/>
    </xf>
    <xf numFmtId="0" fontId="22" fillId="0" borderId="23" xfId="0" applyFont="1" applyBorder="1" applyAlignment="1">
      <alignment horizontal="center" vertical="center" wrapText="1"/>
    </xf>
    <xf numFmtId="49" fontId="22" fillId="0" borderId="23" xfId="0" applyNumberFormat="1" applyFont="1" applyBorder="1" applyAlignment="1">
      <alignment horizontal="center" vertical="center" wrapText="1"/>
    </xf>
    <xf numFmtId="0" fontId="22" fillId="0" borderId="23" xfId="0" applyFont="1" applyBorder="1" applyAlignment="1">
      <alignment horizontal="justify" vertical="top" wrapText="1"/>
    </xf>
    <xf numFmtId="49" fontId="22" fillId="0" borderId="20" xfId="0" applyNumberFormat="1" applyFont="1" applyBorder="1" applyAlignment="1">
      <alignment horizontal="center" vertical="center" wrapText="1"/>
    </xf>
    <xf numFmtId="0" fontId="22" fillId="0" borderId="0" xfId="0" applyFont="1"/>
    <xf numFmtId="166" fontId="22" fillId="0" borderId="0" xfId="0" applyNumberFormat="1" applyFont="1" applyAlignment="1">
      <alignment horizontal="center" vertical="center"/>
    </xf>
    <xf numFmtId="166" fontId="22" fillId="0" borderId="21" xfId="0" applyNumberFormat="1" applyFont="1" applyBorder="1" applyAlignment="1">
      <alignment horizontal="center" vertical="center" wrapText="1"/>
    </xf>
    <xf numFmtId="0" fontId="0" fillId="0" borderId="0" xfId="0"/>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8" xfId="0" applyFont="1" applyBorder="1" applyAlignment="1">
      <alignment horizontal="center" vertical="center" wrapText="1"/>
    </xf>
    <xf numFmtId="166" fontId="12" fillId="0" borderId="7" xfId="0" applyNumberFormat="1" applyFont="1" applyBorder="1" applyAlignment="1">
      <alignment vertical="center" wrapText="1"/>
    </xf>
    <xf numFmtId="0" fontId="12" fillId="0" borderId="7" xfId="0" applyFont="1" applyBorder="1" applyAlignment="1">
      <alignment vertical="center" wrapText="1"/>
    </xf>
    <xf numFmtId="0" fontId="11" fillId="14" borderId="12"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4" borderId="10" xfId="0" applyFont="1" applyFill="1" applyBorder="1" applyAlignment="1">
      <alignment horizontal="center" vertical="center" wrapText="1"/>
    </xf>
  </cellXfs>
  <cellStyles count="5">
    <cellStyle name="Millares" xfId="1" builtinId="3"/>
    <cellStyle name="Moneda [0]" xfId="2" builtinId="7"/>
    <cellStyle name="Normal" xfId="0" builtinId="0"/>
    <cellStyle name="Normal 2" xfId="4"/>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123825</xdr:rowOff>
    </xdr:from>
    <xdr:to>
      <xdr:col>2</xdr:col>
      <xdr:colOff>1247775</xdr:colOff>
      <xdr:row>0</xdr:row>
      <xdr:rowOff>1181100</xdr:rowOff>
    </xdr:to>
    <xdr:pic>
      <xdr:nvPicPr>
        <xdr:cNvPr id="15419" name="0 Imagen" descr="4.png">
          <a:extLst>
            <a:ext uri="{FF2B5EF4-FFF2-40B4-BE49-F238E27FC236}">
              <a16:creationId xmlns:a16="http://schemas.microsoft.com/office/drawing/2014/main" xmlns="" id="{B851688F-2AAC-4E89-8A82-0FFB59D249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23825"/>
          <a:ext cx="37909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19</xdr:row>
      <xdr:rowOff>0</xdr:rowOff>
    </xdr:from>
    <xdr:ext cx="184731" cy="264560"/>
    <xdr:sp macro="" textlink="">
      <xdr:nvSpPr>
        <xdr:cNvPr id="2" name="1 CuadroTexto">
          <a:extLst>
            <a:ext uri="{FF2B5EF4-FFF2-40B4-BE49-F238E27FC236}">
              <a16:creationId xmlns:a16="http://schemas.microsoft.com/office/drawing/2014/main" xmlns="" id="{07497ABC-DDA4-4C11-A435-AB82404BFC94}"/>
            </a:ext>
          </a:extLst>
        </xdr:cNvPr>
        <xdr:cNvSpPr txBox="1"/>
      </xdr:nvSpPr>
      <xdr:spPr>
        <a:xfrm>
          <a:off x="14020800" y="765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10</xdr:col>
      <xdr:colOff>0</xdr:colOff>
      <xdr:row>295</xdr:row>
      <xdr:rowOff>0</xdr:rowOff>
    </xdr:from>
    <xdr:ext cx="184731" cy="292907"/>
    <xdr:sp macro="" textlink="">
      <xdr:nvSpPr>
        <xdr:cNvPr id="3" name="1 CuadroTexto">
          <a:extLst>
            <a:ext uri="{FF2B5EF4-FFF2-40B4-BE49-F238E27FC236}">
              <a16:creationId xmlns:a16="http://schemas.microsoft.com/office/drawing/2014/main" xmlns="" id="{40428E9C-7A95-41F9-B5B7-08D1D5096C1F}"/>
            </a:ext>
          </a:extLst>
        </xdr:cNvPr>
        <xdr:cNvSpPr txBox="1"/>
      </xdr:nvSpPr>
      <xdr:spPr>
        <a:xfrm>
          <a:off x="14020800" y="117271800"/>
          <a:ext cx="184731" cy="292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tabSelected="1" topLeftCell="A49" zoomScale="55" zoomScaleNormal="55" workbookViewId="0">
      <selection activeCell="H69" sqref="H69"/>
    </sheetView>
  </sheetViews>
  <sheetFormatPr baseColWidth="10" defaultColWidth="9.140625" defaultRowHeight="18.75" x14ac:dyDescent="0.3"/>
  <cols>
    <col min="1" max="1" width="5.140625" style="14" customWidth="1"/>
    <col min="2" max="2" width="38.140625" style="5" customWidth="1"/>
    <col min="3" max="3" width="47.42578125" style="18" customWidth="1"/>
    <col min="4" max="4" width="58.7109375" style="27" customWidth="1"/>
    <col min="5" max="5" width="34.7109375" style="27" customWidth="1"/>
    <col min="6" max="6" width="28.28515625" style="63" customWidth="1"/>
    <col min="7" max="7" width="15.28515625" style="33" customWidth="1"/>
    <col min="8" max="8" width="41.140625" style="27" customWidth="1"/>
    <col min="9" max="9" width="53.140625" style="27" customWidth="1"/>
    <col min="10" max="10" width="26.85546875" style="27" customWidth="1"/>
    <col min="11" max="11" width="23.42578125" style="27" customWidth="1"/>
    <col min="12" max="12" width="29.5703125" style="55" customWidth="1"/>
    <col min="13" max="13" width="23.85546875" style="51" customWidth="1"/>
    <col min="14" max="14" width="25" style="1" customWidth="1"/>
    <col min="15" max="16384" width="9.140625" style="1"/>
  </cols>
  <sheetData>
    <row r="1" spans="1:14" s="2" customFormat="1" ht="117" customHeight="1" thickBot="1" x14ac:dyDescent="0.35">
      <c r="A1" s="12"/>
      <c r="B1" s="5"/>
      <c r="C1" s="16"/>
      <c r="D1" s="64" t="s">
        <v>130</v>
      </c>
      <c r="E1" s="28"/>
      <c r="F1" s="28"/>
      <c r="G1" s="28"/>
      <c r="H1" s="28"/>
      <c r="I1" s="28"/>
      <c r="J1" s="21"/>
      <c r="K1" s="21"/>
      <c r="L1" s="52"/>
      <c r="M1" s="34"/>
    </row>
    <row r="2" spans="1:14" s="2" customFormat="1" ht="87" hidden="1" customHeight="1" thickBot="1" x14ac:dyDescent="0.35">
      <c r="A2" s="13"/>
      <c r="B2" s="5"/>
      <c r="C2" s="16"/>
      <c r="D2" s="21"/>
      <c r="E2" s="21"/>
      <c r="F2" s="28"/>
      <c r="G2" s="29"/>
      <c r="H2" s="21"/>
      <c r="I2" s="21"/>
      <c r="J2" s="21"/>
      <c r="K2" s="21"/>
      <c r="L2" s="52"/>
      <c r="M2" s="34"/>
    </row>
    <row r="3" spans="1:14" ht="33.75" customHeight="1" x14ac:dyDescent="0.3">
      <c r="B3" s="206" t="s">
        <v>0</v>
      </c>
      <c r="C3" s="207"/>
      <c r="D3" s="207"/>
      <c r="E3" s="207"/>
      <c r="F3" s="207" t="s">
        <v>3</v>
      </c>
      <c r="G3" s="207"/>
      <c r="H3" s="207"/>
      <c r="I3" s="207"/>
      <c r="J3" s="207"/>
      <c r="K3" s="207" t="s">
        <v>41</v>
      </c>
      <c r="L3" s="207"/>
      <c r="M3" s="207"/>
    </row>
    <row r="4" spans="1:14" s="6" customFormat="1" ht="117" customHeight="1" x14ac:dyDescent="0.3">
      <c r="A4" s="14"/>
      <c r="B4" s="7" t="s">
        <v>1</v>
      </c>
      <c r="C4" s="3" t="s">
        <v>7</v>
      </c>
      <c r="D4" s="3" t="s">
        <v>24</v>
      </c>
      <c r="E4" s="3" t="s">
        <v>2</v>
      </c>
      <c r="F4" s="3" t="s">
        <v>84</v>
      </c>
      <c r="G4" s="4" t="s">
        <v>4</v>
      </c>
      <c r="H4" s="3" t="s">
        <v>5</v>
      </c>
      <c r="I4" s="3" t="s">
        <v>87</v>
      </c>
      <c r="J4" s="3" t="s">
        <v>22</v>
      </c>
      <c r="K4" s="3" t="s">
        <v>23</v>
      </c>
      <c r="L4" s="53" t="s">
        <v>131</v>
      </c>
      <c r="M4" s="3" t="s">
        <v>143</v>
      </c>
    </row>
    <row r="5" spans="1:14" ht="54.75" customHeight="1" x14ac:dyDescent="0.3">
      <c r="A5" s="14">
        <v>1</v>
      </c>
      <c r="B5" s="8" t="s">
        <v>8</v>
      </c>
      <c r="C5" s="19" t="s">
        <v>9</v>
      </c>
      <c r="D5" s="22" t="s">
        <v>112</v>
      </c>
      <c r="E5" s="15" t="s">
        <v>82</v>
      </c>
      <c r="F5" s="59">
        <v>41718</v>
      </c>
      <c r="G5" s="70" t="s">
        <v>88</v>
      </c>
      <c r="H5" s="73" t="s">
        <v>13</v>
      </c>
      <c r="I5" s="74" t="s">
        <v>95</v>
      </c>
      <c r="J5" s="73" t="s">
        <v>179</v>
      </c>
      <c r="K5" s="74" t="s">
        <v>179</v>
      </c>
      <c r="L5" s="54">
        <v>32000000</v>
      </c>
      <c r="M5" s="67" t="s">
        <v>178</v>
      </c>
    </row>
    <row r="6" spans="1:14" ht="66" customHeight="1" x14ac:dyDescent="0.3">
      <c r="A6" s="14">
        <v>2</v>
      </c>
      <c r="B6" s="8" t="s">
        <v>11</v>
      </c>
      <c r="C6" s="19" t="s">
        <v>12</v>
      </c>
      <c r="D6" s="23" t="s">
        <v>113</v>
      </c>
      <c r="E6" s="15" t="s">
        <v>82</v>
      </c>
      <c r="F6" s="59">
        <v>42101</v>
      </c>
      <c r="G6" s="69" t="s">
        <v>10</v>
      </c>
      <c r="H6" s="71" t="s">
        <v>14</v>
      </c>
      <c r="I6" s="72" t="s">
        <v>132</v>
      </c>
      <c r="J6" s="71" t="s">
        <v>179</v>
      </c>
      <c r="K6" s="72" t="s">
        <v>85</v>
      </c>
      <c r="L6" s="54">
        <v>82000000</v>
      </c>
      <c r="M6" s="65" t="s">
        <v>142</v>
      </c>
    </row>
    <row r="7" spans="1:14" ht="64.5" customHeight="1" x14ac:dyDescent="0.3">
      <c r="A7" s="14">
        <v>3</v>
      </c>
      <c r="B7" s="8" t="s">
        <v>18</v>
      </c>
      <c r="C7" s="19" t="s">
        <v>19</v>
      </c>
      <c r="D7" s="23" t="s">
        <v>113</v>
      </c>
      <c r="E7" s="15" t="s">
        <v>82</v>
      </c>
      <c r="F7" s="59">
        <v>42461</v>
      </c>
      <c r="G7" s="35" t="s">
        <v>6</v>
      </c>
      <c r="H7" s="22" t="s">
        <v>15</v>
      </c>
      <c r="I7" s="36" t="s">
        <v>169</v>
      </c>
      <c r="J7" s="22" t="s">
        <v>16</v>
      </c>
      <c r="K7" s="36" t="s">
        <v>31</v>
      </c>
      <c r="L7" s="54">
        <v>43588874</v>
      </c>
      <c r="M7" s="76" t="s">
        <v>141</v>
      </c>
    </row>
    <row r="8" spans="1:14" ht="72" customHeight="1" x14ac:dyDescent="0.3">
      <c r="A8" s="14">
        <v>4</v>
      </c>
      <c r="B8" s="8" t="s">
        <v>20</v>
      </c>
      <c r="C8" s="19" t="s">
        <v>21</v>
      </c>
      <c r="D8" s="23" t="s">
        <v>113</v>
      </c>
      <c r="E8" s="15" t="s">
        <v>82</v>
      </c>
      <c r="F8" s="59">
        <v>42542</v>
      </c>
      <c r="G8" s="35" t="s">
        <v>6</v>
      </c>
      <c r="H8" s="22" t="s">
        <v>17</v>
      </c>
      <c r="I8" s="36" t="s">
        <v>170</v>
      </c>
      <c r="J8" s="22" t="s">
        <v>16</v>
      </c>
      <c r="K8" s="36" t="s">
        <v>31</v>
      </c>
      <c r="L8" s="54">
        <v>83674531</v>
      </c>
      <c r="M8" s="76" t="s">
        <v>141</v>
      </c>
    </row>
    <row r="9" spans="1:14" ht="83.25" customHeight="1" x14ac:dyDescent="0.3">
      <c r="A9" s="14">
        <v>5</v>
      </c>
      <c r="B9" s="8" t="s">
        <v>25</v>
      </c>
      <c r="C9" s="19" t="s">
        <v>26</v>
      </c>
      <c r="D9" s="23" t="s">
        <v>113</v>
      </c>
      <c r="E9" s="15" t="s">
        <v>82</v>
      </c>
      <c r="F9" s="59">
        <v>43237</v>
      </c>
      <c r="G9" s="35" t="s">
        <v>6</v>
      </c>
      <c r="H9" s="22" t="s">
        <v>27</v>
      </c>
      <c r="I9" s="36" t="s">
        <v>171</v>
      </c>
      <c r="J9" s="22" t="s">
        <v>16</v>
      </c>
      <c r="K9" s="36" t="s">
        <v>31</v>
      </c>
      <c r="L9" s="54">
        <v>90780300</v>
      </c>
      <c r="M9" s="76" t="s">
        <v>141</v>
      </c>
    </row>
    <row r="10" spans="1:14" ht="79.5" customHeight="1" x14ac:dyDescent="0.3">
      <c r="A10" s="14">
        <v>6</v>
      </c>
      <c r="B10" s="8" t="s">
        <v>29</v>
      </c>
      <c r="C10" s="19" t="s">
        <v>30</v>
      </c>
      <c r="D10" s="23" t="s">
        <v>78</v>
      </c>
      <c r="E10" s="15" t="s">
        <v>82</v>
      </c>
      <c r="F10" s="59">
        <v>43483</v>
      </c>
      <c r="G10" s="35" t="s">
        <v>6</v>
      </c>
      <c r="H10" s="22" t="s">
        <v>17</v>
      </c>
      <c r="I10" s="36" t="s">
        <v>172</v>
      </c>
      <c r="J10" s="75" t="s">
        <v>181</v>
      </c>
      <c r="K10" s="36" t="s">
        <v>31</v>
      </c>
      <c r="L10" s="54">
        <v>262629944</v>
      </c>
      <c r="M10" s="65" t="s">
        <v>142</v>
      </c>
    </row>
    <row r="11" spans="1:14" ht="91.5" customHeight="1" x14ac:dyDescent="0.3">
      <c r="A11" s="14">
        <v>7</v>
      </c>
      <c r="B11" s="8" t="s">
        <v>97</v>
      </c>
      <c r="C11" s="19" t="s">
        <v>96</v>
      </c>
      <c r="D11" s="23" t="s">
        <v>114</v>
      </c>
      <c r="E11" s="15" t="s">
        <v>98</v>
      </c>
      <c r="F11" s="59">
        <v>44218</v>
      </c>
      <c r="G11" s="35" t="s">
        <v>6</v>
      </c>
      <c r="H11" s="22" t="s">
        <v>99</v>
      </c>
      <c r="I11" s="36" t="s">
        <v>173</v>
      </c>
      <c r="J11" s="22" t="s">
        <v>16</v>
      </c>
      <c r="K11" s="36" t="s">
        <v>31</v>
      </c>
      <c r="L11" s="54">
        <v>577000000</v>
      </c>
      <c r="M11" s="76" t="s">
        <v>141</v>
      </c>
    </row>
    <row r="12" spans="1:14" ht="103.5" customHeight="1" x14ac:dyDescent="0.3">
      <c r="A12" s="14">
        <v>8</v>
      </c>
      <c r="B12" s="8" t="s">
        <v>101</v>
      </c>
      <c r="C12" s="19" t="s">
        <v>100</v>
      </c>
      <c r="D12" s="23" t="s">
        <v>115</v>
      </c>
      <c r="E12" s="15" t="s">
        <v>82</v>
      </c>
      <c r="F12" s="59">
        <v>44251</v>
      </c>
      <c r="G12" s="35" t="s">
        <v>6</v>
      </c>
      <c r="H12" s="22" t="s">
        <v>15</v>
      </c>
      <c r="I12" s="36" t="s">
        <v>102</v>
      </c>
      <c r="J12" s="22" t="s">
        <v>16</v>
      </c>
      <c r="K12" s="36" t="s">
        <v>31</v>
      </c>
      <c r="L12" s="54">
        <v>230919514</v>
      </c>
      <c r="M12" s="76" t="s">
        <v>141</v>
      </c>
    </row>
    <row r="13" spans="1:14" ht="96" customHeight="1" x14ac:dyDescent="0.3">
      <c r="A13" s="14">
        <v>9</v>
      </c>
      <c r="B13" s="8" t="s">
        <v>104</v>
      </c>
      <c r="C13" s="19" t="s">
        <v>103</v>
      </c>
      <c r="D13" s="23" t="s">
        <v>116</v>
      </c>
      <c r="E13" s="15" t="s">
        <v>82</v>
      </c>
      <c r="F13" s="59">
        <v>44251</v>
      </c>
      <c r="G13" s="35" t="s">
        <v>6</v>
      </c>
      <c r="H13" s="22" t="s">
        <v>15</v>
      </c>
      <c r="I13" s="36" t="s">
        <v>174</v>
      </c>
      <c r="J13" s="22" t="s">
        <v>16</v>
      </c>
      <c r="K13" s="36" t="s">
        <v>31</v>
      </c>
      <c r="L13" s="54">
        <v>174533660</v>
      </c>
      <c r="M13" s="76" t="s">
        <v>141</v>
      </c>
    </row>
    <row r="14" spans="1:14" ht="110.25" customHeight="1" x14ac:dyDescent="0.3">
      <c r="A14" s="14">
        <v>10</v>
      </c>
      <c r="B14" s="8" t="s">
        <v>105</v>
      </c>
      <c r="C14" s="19" t="s">
        <v>106</v>
      </c>
      <c r="D14" s="23" t="s">
        <v>115</v>
      </c>
      <c r="E14" s="15" t="s">
        <v>82</v>
      </c>
      <c r="F14" s="59">
        <v>44211</v>
      </c>
      <c r="G14" s="35" t="s">
        <v>6</v>
      </c>
      <c r="H14" s="22" t="s">
        <v>109</v>
      </c>
      <c r="I14" s="36" t="s">
        <v>175</v>
      </c>
      <c r="J14" s="22" t="s">
        <v>16</v>
      </c>
      <c r="K14" s="36" t="s">
        <v>31</v>
      </c>
      <c r="L14" s="54">
        <v>364489329</v>
      </c>
      <c r="M14" s="67" t="s">
        <v>178</v>
      </c>
    </row>
    <row r="15" spans="1:14" ht="124.5" customHeight="1" x14ac:dyDescent="0.3">
      <c r="A15" s="14">
        <v>11</v>
      </c>
      <c r="B15" s="8" t="s">
        <v>108</v>
      </c>
      <c r="C15" s="19" t="s">
        <v>107</v>
      </c>
      <c r="D15" s="23" t="s">
        <v>115</v>
      </c>
      <c r="E15" s="15" t="s">
        <v>82</v>
      </c>
      <c r="F15" s="59">
        <v>44217</v>
      </c>
      <c r="G15" s="35" t="s">
        <v>6</v>
      </c>
      <c r="H15" s="22" t="s">
        <v>109</v>
      </c>
      <c r="I15" s="36" t="s">
        <v>159</v>
      </c>
      <c r="J15" s="71" t="s">
        <v>179</v>
      </c>
      <c r="K15" s="36" t="s">
        <v>31</v>
      </c>
      <c r="L15" s="54">
        <v>364489329</v>
      </c>
      <c r="M15" s="67" t="s">
        <v>178</v>
      </c>
    </row>
    <row r="16" spans="1:14" ht="121.5" customHeight="1" x14ac:dyDescent="0.3">
      <c r="A16" s="14">
        <v>12</v>
      </c>
      <c r="B16" s="8" t="s">
        <v>110</v>
      </c>
      <c r="C16" s="19" t="s">
        <v>111</v>
      </c>
      <c r="D16" s="23" t="s">
        <v>115</v>
      </c>
      <c r="E16" s="15" t="s">
        <v>82</v>
      </c>
      <c r="F16" s="59">
        <v>44217</v>
      </c>
      <c r="G16" s="35" t="s">
        <v>6</v>
      </c>
      <c r="H16" s="22" t="s">
        <v>109</v>
      </c>
      <c r="I16" s="36" t="s">
        <v>159</v>
      </c>
      <c r="J16" s="71" t="s">
        <v>179</v>
      </c>
      <c r="K16" s="36" t="s">
        <v>31</v>
      </c>
      <c r="L16" s="54">
        <v>230919514</v>
      </c>
      <c r="M16" s="67" t="s">
        <v>178</v>
      </c>
      <c r="N16" s="66"/>
    </row>
    <row r="17" spans="1:13" ht="99.75" customHeight="1" x14ac:dyDescent="0.3">
      <c r="A17" s="14">
        <v>13</v>
      </c>
      <c r="B17" s="8" t="s">
        <v>124</v>
      </c>
      <c r="C17" s="19" t="s">
        <v>125</v>
      </c>
      <c r="D17" s="23" t="s">
        <v>126</v>
      </c>
      <c r="E17" s="15" t="s">
        <v>82</v>
      </c>
      <c r="F17" s="59">
        <v>44698</v>
      </c>
      <c r="G17" s="35" t="s">
        <v>6</v>
      </c>
      <c r="H17" s="22" t="s">
        <v>17</v>
      </c>
      <c r="I17" s="36" t="s">
        <v>123</v>
      </c>
      <c r="J17" s="22" t="s">
        <v>16</v>
      </c>
      <c r="K17" s="36" t="s">
        <v>31</v>
      </c>
      <c r="L17" s="54">
        <v>459809810</v>
      </c>
      <c r="M17" s="76" t="s">
        <v>141</v>
      </c>
    </row>
    <row r="18" spans="1:13" ht="91.5" customHeight="1" x14ac:dyDescent="0.3">
      <c r="A18" s="14">
        <v>14</v>
      </c>
      <c r="B18" s="8" t="s">
        <v>127</v>
      </c>
      <c r="C18" s="19" t="s">
        <v>129</v>
      </c>
      <c r="D18" s="23" t="s">
        <v>128</v>
      </c>
      <c r="E18" s="15" t="s">
        <v>82</v>
      </c>
      <c r="F18" s="59">
        <v>44706</v>
      </c>
      <c r="G18" s="35" t="s">
        <v>6</v>
      </c>
      <c r="H18" s="22" t="s">
        <v>17</v>
      </c>
      <c r="I18" s="36" t="s">
        <v>176</v>
      </c>
      <c r="J18" s="22" t="s">
        <v>16</v>
      </c>
      <c r="K18" s="36" t="s">
        <v>31</v>
      </c>
      <c r="L18" s="54">
        <v>286000000</v>
      </c>
      <c r="M18" s="76" t="s">
        <v>141</v>
      </c>
    </row>
    <row r="19" spans="1:13" ht="222" customHeight="1" x14ac:dyDescent="0.3">
      <c r="A19" s="14">
        <v>15</v>
      </c>
      <c r="B19" s="8" t="s">
        <v>120</v>
      </c>
      <c r="C19" s="19" t="s">
        <v>121</v>
      </c>
      <c r="D19" s="23" t="s">
        <v>122</v>
      </c>
      <c r="E19" s="15" t="s">
        <v>82</v>
      </c>
      <c r="F19" s="59">
        <v>44687</v>
      </c>
      <c r="G19" s="35" t="s">
        <v>6</v>
      </c>
      <c r="H19" s="22" t="s">
        <v>109</v>
      </c>
      <c r="I19" s="36" t="s">
        <v>123</v>
      </c>
      <c r="J19" s="22" t="s">
        <v>16</v>
      </c>
      <c r="K19" s="36" t="s">
        <v>31</v>
      </c>
      <c r="L19" s="54">
        <v>42000000</v>
      </c>
      <c r="M19" s="67" t="s">
        <v>178</v>
      </c>
    </row>
    <row r="20" spans="1:13" ht="130.5" customHeight="1" x14ac:dyDescent="0.3">
      <c r="A20" s="14">
        <v>16</v>
      </c>
      <c r="B20" s="8" t="s">
        <v>144</v>
      </c>
      <c r="C20" s="19" t="s">
        <v>129</v>
      </c>
      <c r="D20" s="23" t="s">
        <v>145</v>
      </c>
      <c r="E20" s="15" t="s">
        <v>82</v>
      </c>
      <c r="F20" s="59">
        <v>44862</v>
      </c>
      <c r="G20" s="35" t="s">
        <v>6</v>
      </c>
      <c r="H20" s="22" t="s">
        <v>17</v>
      </c>
      <c r="I20" s="36" t="s">
        <v>146</v>
      </c>
      <c r="J20" s="22" t="s">
        <v>16</v>
      </c>
      <c r="K20" s="36" t="s">
        <v>31</v>
      </c>
      <c r="L20" s="54">
        <v>30000000</v>
      </c>
      <c r="M20" s="76" t="s">
        <v>141</v>
      </c>
    </row>
    <row r="21" spans="1:13" ht="143.25" customHeight="1" x14ac:dyDescent="0.3">
      <c r="A21" s="14">
        <v>17</v>
      </c>
      <c r="B21" s="8" t="s">
        <v>147</v>
      </c>
      <c r="C21" s="19" t="s">
        <v>148</v>
      </c>
      <c r="D21" s="23" t="s">
        <v>149</v>
      </c>
      <c r="E21" s="15" t="s">
        <v>150</v>
      </c>
      <c r="F21" s="59">
        <v>44827</v>
      </c>
      <c r="G21" s="35" t="s">
        <v>6</v>
      </c>
      <c r="H21" s="22" t="s">
        <v>17</v>
      </c>
      <c r="I21" s="36" t="s">
        <v>151</v>
      </c>
      <c r="J21" s="22" t="s">
        <v>16</v>
      </c>
      <c r="K21" s="36" t="s">
        <v>31</v>
      </c>
      <c r="L21" s="54">
        <v>6631086</v>
      </c>
      <c r="M21" s="67" t="s">
        <v>178</v>
      </c>
    </row>
    <row r="22" spans="1:13" ht="150" customHeight="1" x14ac:dyDescent="0.3">
      <c r="A22" s="14">
        <v>18</v>
      </c>
      <c r="B22" s="8" t="s">
        <v>152</v>
      </c>
      <c r="C22" s="19" t="s">
        <v>153</v>
      </c>
      <c r="D22" s="23" t="s">
        <v>149</v>
      </c>
      <c r="E22" s="15" t="s">
        <v>150</v>
      </c>
      <c r="F22" s="59">
        <v>44868</v>
      </c>
      <c r="G22" s="35" t="s">
        <v>6</v>
      </c>
      <c r="H22" s="22" t="s">
        <v>27</v>
      </c>
      <c r="I22" s="36" t="s">
        <v>151</v>
      </c>
      <c r="J22" s="22" t="s">
        <v>16</v>
      </c>
      <c r="K22" s="36" t="s">
        <v>31</v>
      </c>
      <c r="L22" s="54">
        <v>6631086</v>
      </c>
      <c r="M22" s="67" t="s">
        <v>178</v>
      </c>
    </row>
    <row r="23" spans="1:13" ht="126.75" customHeight="1" x14ac:dyDescent="0.3">
      <c r="A23" s="14">
        <v>19</v>
      </c>
      <c r="B23" s="8" t="s">
        <v>154</v>
      </c>
      <c r="C23" s="19" t="s">
        <v>155</v>
      </c>
      <c r="D23" s="23" t="s">
        <v>149</v>
      </c>
      <c r="E23" s="15" t="s">
        <v>150</v>
      </c>
      <c r="F23" s="59">
        <v>44874</v>
      </c>
      <c r="G23" s="35" t="s">
        <v>6</v>
      </c>
      <c r="H23" s="22" t="s">
        <v>15</v>
      </c>
      <c r="I23" s="36" t="s">
        <v>151</v>
      </c>
      <c r="J23" s="22" t="s">
        <v>16</v>
      </c>
      <c r="K23" s="36" t="s">
        <v>31</v>
      </c>
      <c r="L23" s="54">
        <v>5295364</v>
      </c>
      <c r="M23" s="67" t="s">
        <v>178</v>
      </c>
    </row>
    <row r="24" spans="1:13" ht="177" customHeight="1" x14ac:dyDescent="0.3">
      <c r="A24" s="14">
        <v>20</v>
      </c>
      <c r="B24" s="8" t="s">
        <v>156</v>
      </c>
      <c r="C24" s="19" t="s">
        <v>157</v>
      </c>
      <c r="D24" s="23" t="s">
        <v>149</v>
      </c>
      <c r="E24" s="15" t="s">
        <v>150</v>
      </c>
      <c r="F24" s="59">
        <v>44874</v>
      </c>
      <c r="G24" s="35" t="s">
        <v>6</v>
      </c>
      <c r="H24" s="22" t="s">
        <v>15</v>
      </c>
      <c r="I24" s="36" t="s">
        <v>151</v>
      </c>
      <c r="J24" s="22" t="s">
        <v>16</v>
      </c>
      <c r="K24" s="36" t="s">
        <v>31</v>
      </c>
      <c r="L24" s="54">
        <v>5295364</v>
      </c>
      <c r="M24" s="67" t="s">
        <v>178</v>
      </c>
    </row>
    <row r="25" spans="1:13" ht="30.75" customHeight="1" x14ac:dyDescent="0.3">
      <c r="B25" s="11"/>
      <c r="C25" s="20"/>
      <c r="D25" s="24"/>
      <c r="E25" s="30"/>
      <c r="F25" s="60"/>
      <c r="G25" s="38"/>
      <c r="H25" s="39"/>
      <c r="I25" s="40"/>
      <c r="J25" s="39"/>
      <c r="K25" s="40"/>
      <c r="L25" s="56">
        <f>SUM(L5:L24)</f>
        <v>3378687705</v>
      </c>
      <c r="M25" s="41"/>
    </row>
    <row r="26" spans="1:13" ht="99.75" customHeight="1" x14ac:dyDescent="0.3">
      <c r="A26" s="14">
        <v>1</v>
      </c>
      <c r="B26" s="8" t="s">
        <v>33</v>
      </c>
      <c r="C26" s="19" t="s">
        <v>34</v>
      </c>
      <c r="D26" s="23" t="s">
        <v>118</v>
      </c>
      <c r="E26" s="15" t="s">
        <v>83</v>
      </c>
      <c r="F26" s="59">
        <v>42047</v>
      </c>
      <c r="G26" s="35" t="s">
        <v>6</v>
      </c>
      <c r="H26" s="22" t="s">
        <v>35</v>
      </c>
      <c r="I26" s="36" t="s">
        <v>160</v>
      </c>
      <c r="J26" s="22" t="s">
        <v>16</v>
      </c>
      <c r="K26" s="36" t="s">
        <v>31</v>
      </c>
      <c r="L26" s="54">
        <v>48795245</v>
      </c>
      <c r="M26" s="86" t="s">
        <v>141</v>
      </c>
    </row>
    <row r="27" spans="1:13" ht="75" customHeight="1" x14ac:dyDescent="0.3">
      <c r="A27" s="14">
        <v>2</v>
      </c>
      <c r="B27" s="8" t="s">
        <v>36</v>
      </c>
      <c r="C27" s="19" t="s">
        <v>37</v>
      </c>
      <c r="D27" s="23" t="s">
        <v>28</v>
      </c>
      <c r="E27" s="15" t="s">
        <v>83</v>
      </c>
      <c r="F27" s="59">
        <v>41954</v>
      </c>
      <c r="G27" s="37" t="s">
        <v>10</v>
      </c>
      <c r="H27" s="43" t="s">
        <v>32</v>
      </c>
      <c r="I27" s="44" t="s">
        <v>133</v>
      </c>
      <c r="J27" s="43" t="s">
        <v>180</v>
      </c>
      <c r="K27" s="44" t="s">
        <v>181</v>
      </c>
      <c r="L27" s="42">
        <v>74896453</v>
      </c>
      <c r="M27" s="65" t="s">
        <v>142</v>
      </c>
    </row>
    <row r="28" spans="1:13" ht="94.5" customHeight="1" x14ac:dyDescent="0.3">
      <c r="A28" s="14">
        <v>3</v>
      </c>
      <c r="B28" s="8" t="s">
        <v>38</v>
      </c>
      <c r="C28" s="19" t="s">
        <v>39</v>
      </c>
      <c r="D28" s="23" t="s">
        <v>28</v>
      </c>
      <c r="E28" s="15" t="s">
        <v>83</v>
      </c>
      <c r="F28" s="59">
        <v>42138</v>
      </c>
      <c r="G28" s="35" t="s">
        <v>6</v>
      </c>
      <c r="H28" s="22" t="s">
        <v>40</v>
      </c>
      <c r="I28" s="36" t="s">
        <v>134</v>
      </c>
      <c r="J28" s="22" t="s">
        <v>16</v>
      </c>
      <c r="K28" s="36" t="s">
        <v>31</v>
      </c>
      <c r="L28" s="42">
        <v>42550000</v>
      </c>
      <c r="M28" s="65" t="s">
        <v>142</v>
      </c>
    </row>
    <row r="29" spans="1:13" ht="72" customHeight="1" x14ac:dyDescent="0.3">
      <c r="A29" s="14">
        <v>4</v>
      </c>
      <c r="B29" s="8" t="s">
        <v>42</v>
      </c>
      <c r="C29" s="19" t="s">
        <v>46</v>
      </c>
      <c r="D29" s="23" t="s">
        <v>28</v>
      </c>
      <c r="E29" s="15" t="s">
        <v>83</v>
      </c>
      <c r="F29" s="59">
        <v>41885</v>
      </c>
      <c r="G29" s="35" t="s">
        <v>6</v>
      </c>
      <c r="H29" s="22" t="s">
        <v>43</v>
      </c>
      <c r="I29" s="36" t="s">
        <v>160</v>
      </c>
      <c r="J29" s="22" t="s">
        <v>16</v>
      </c>
      <c r="K29" s="36" t="s">
        <v>31</v>
      </c>
      <c r="L29" s="54">
        <v>48795245</v>
      </c>
      <c r="M29" s="86" t="s">
        <v>141</v>
      </c>
    </row>
    <row r="30" spans="1:13" ht="62.25" customHeight="1" x14ac:dyDescent="0.3">
      <c r="A30" s="14">
        <v>5</v>
      </c>
      <c r="B30" s="8" t="s">
        <v>44</v>
      </c>
      <c r="C30" s="19" t="s">
        <v>45</v>
      </c>
      <c r="D30" s="23" t="s">
        <v>28</v>
      </c>
      <c r="E30" s="15" t="s">
        <v>83</v>
      </c>
      <c r="F30" s="59">
        <v>42138</v>
      </c>
      <c r="G30" s="35" t="s">
        <v>6</v>
      </c>
      <c r="H30" s="22" t="s">
        <v>40</v>
      </c>
      <c r="I30" s="36" t="s">
        <v>135</v>
      </c>
      <c r="J30" s="22" t="s">
        <v>16</v>
      </c>
      <c r="K30" s="36" t="s">
        <v>31</v>
      </c>
      <c r="L30" s="42">
        <v>42550000</v>
      </c>
      <c r="M30" s="65" t="s">
        <v>142</v>
      </c>
    </row>
    <row r="31" spans="1:13" ht="102" customHeight="1" x14ac:dyDescent="0.3">
      <c r="A31" s="14">
        <v>6</v>
      </c>
      <c r="B31" s="8" t="s">
        <v>47</v>
      </c>
      <c r="C31" s="19" t="s">
        <v>48</v>
      </c>
      <c r="D31" s="23" t="s">
        <v>28</v>
      </c>
      <c r="E31" s="15" t="s">
        <v>83</v>
      </c>
      <c r="F31" s="59">
        <v>42130</v>
      </c>
      <c r="G31" s="35" t="s">
        <v>6</v>
      </c>
      <c r="H31" s="22" t="s">
        <v>43</v>
      </c>
      <c r="I31" s="36" t="s">
        <v>161</v>
      </c>
      <c r="J31" s="22" t="s">
        <v>16</v>
      </c>
      <c r="K31" s="36" t="s">
        <v>31</v>
      </c>
      <c r="L31" s="54">
        <v>48723289</v>
      </c>
      <c r="M31" s="65" t="s">
        <v>142</v>
      </c>
    </row>
    <row r="32" spans="1:13" ht="75" customHeight="1" x14ac:dyDescent="0.3">
      <c r="A32" s="14">
        <v>7</v>
      </c>
      <c r="B32" s="8" t="s">
        <v>49</v>
      </c>
      <c r="C32" s="19" t="s">
        <v>50</v>
      </c>
      <c r="D32" s="23" t="s">
        <v>28</v>
      </c>
      <c r="E32" s="15" t="s">
        <v>83</v>
      </c>
      <c r="F32" s="59">
        <v>42130</v>
      </c>
      <c r="G32" s="35" t="s">
        <v>6</v>
      </c>
      <c r="H32" s="22" t="s">
        <v>43</v>
      </c>
      <c r="I32" s="36" t="s">
        <v>177</v>
      </c>
      <c r="J32" s="22" t="s">
        <v>16</v>
      </c>
      <c r="K32" s="36" t="s">
        <v>31</v>
      </c>
      <c r="L32" s="42">
        <v>42550000</v>
      </c>
      <c r="M32" s="65" t="s">
        <v>142</v>
      </c>
    </row>
    <row r="33" spans="1:13" ht="140.25" customHeight="1" x14ac:dyDescent="0.3">
      <c r="A33" s="14">
        <v>8</v>
      </c>
      <c r="B33" s="8" t="s">
        <v>52</v>
      </c>
      <c r="C33" s="19" t="s">
        <v>51</v>
      </c>
      <c r="D33" s="23" t="s">
        <v>28</v>
      </c>
      <c r="E33" s="15" t="s">
        <v>83</v>
      </c>
      <c r="F33" s="59">
        <v>42146</v>
      </c>
      <c r="G33" s="35" t="s">
        <v>6</v>
      </c>
      <c r="H33" s="22" t="s">
        <v>53</v>
      </c>
      <c r="I33" s="36" t="s">
        <v>136</v>
      </c>
      <c r="J33" s="22" t="s">
        <v>16</v>
      </c>
      <c r="K33" s="36" t="s">
        <v>31</v>
      </c>
      <c r="L33" s="54">
        <v>48795245</v>
      </c>
      <c r="M33" s="65" t="s">
        <v>142</v>
      </c>
    </row>
    <row r="34" spans="1:13" ht="66" customHeight="1" x14ac:dyDescent="0.3">
      <c r="A34" s="14">
        <v>9</v>
      </c>
      <c r="B34" s="8" t="s">
        <v>54</v>
      </c>
      <c r="C34" s="19" t="s">
        <v>55</v>
      </c>
      <c r="D34" s="23" t="s">
        <v>28</v>
      </c>
      <c r="E34" s="15" t="s">
        <v>83</v>
      </c>
      <c r="F34" s="59">
        <v>42137</v>
      </c>
      <c r="G34" s="35" t="s">
        <v>6</v>
      </c>
      <c r="H34" s="22" t="s">
        <v>53</v>
      </c>
      <c r="I34" s="36" t="s">
        <v>137</v>
      </c>
      <c r="J34" s="22" t="s">
        <v>16</v>
      </c>
      <c r="K34" s="36" t="s">
        <v>31</v>
      </c>
      <c r="L34" s="54">
        <v>48795245</v>
      </c>
      <c r="M34" s="65" t="s">
        <v>142</v>
      </c>
    </row>
    <row r="35" spans="1:13" ht="114.75" customHeight="1" x14ac:dyDescent="0.3">
      <c r="A35" s="14">
        <v>10</v>
      </c>
      <c r="B35" s="8" t="s">
        <v>56</v>
      </c>
      <c r="C35" s="19" t="s">
        <v>57</v>
      </c>
      <c r="D35" s="23" t="s">
        <v>28</v>
      </c>
      <c r="E35" s="15" t="s">
        <v>83</v>
      </c>
      <c r="F35" s="59">
        <v>42109</v>
      </c>
      <c r="G35" s="35" t="s">
        <v>6</v>
      </c>
      <c r="H35" s="22" t="s">
        <v>53</v>
      </c>
      <c r="I35" s="36" t="s">
        <v>138</v>
      </c>
      <c r="J35" s="22" t="s">
        <v>16</v>
      </c>
      <c r="K35" s="36" t="s">
        <v>31</v>
      </c>
      <c r="L35" s="54">
        <v>48723289</v>
      </c>
      <c r="M35" s="65" t="s">
        <v>142</v>
      </c>
    </row>
    <row r="36" spans="1:13" ht="102" customHeight="1" x14ac:dyDescent="0.3">
      <c r="A36" s="14">
        <v>11</v>
      </c>
      <c r="B36" s="8" t="s">
        <v>58</v>
      </c>
      <c r="C36" s="19" t="s">
        <v>59</v>
      </c>
      <c r="D36" s="23" t="s">
        <v>28</v>
      </c>
      <c r="E36" s="15" t="s">
        <v>83</v>
      </c>
      <c r="F36" s="59">
        <v>42193</v>
      </c>
      <c r="G36" s="35" t="s">
        <v>6</v>
      </c>
      <c r="H36" s="22" t="s">
        <v>53</v>
      </c>
      <c r="I36" s="36" t="s">
        <v>162</v>
      </c>
      <c r="J36" s="22" t="s">
        <v>16</v>
      </c>
      <c r="K36" s="36" t="s">
        <v>31</v>
      </c>
      <c r="L36" s="54">
        <v>174163050</v>
      </c>
      <c r="M36" s="65" t="s">
        <v>142</v>
      </c>
    </row>
    <row r="37" spans="1:13" ht="115.5" customHeight="1" x14ac:dyDescent="0.3">
      <c r="A37" s="14">
        <v>12</v>
      </c>
      <c r="B37" s="8" t="s">
        <v>119</v>
      </c>
      <c r="C37" s="19" t="s">
        <v>60</v>
      </c>
      <c r="D37" s="23" t="s">
        <v>61</v>
      </c>
      <c r="E37" s="15" t="s">
        <v>83</v>
      </c>
      <c r="F37" s="59">
        <v>42146</v>
      </c>
      <c r="G37" s="37" t="s">
        <v>10</v>
      </c>
      <c r="H37" s="22" t="s">
        <v>62</v>
      </c>
      <c r="I37" s="36" t="s">
        <v>89</v>
      </c>
      <c r="J37" s="43" t="s">
        <v>181</v>
      </c>
      <c r="K37" s="36" t="s">
        <v>31</v>
      </c>
      <c r="L37" s="42">
        <v>450961122</v>
      </c>
      <c r="M37" s="65" t="s">
        <v>142</v>
      </c>
    </row>
    <row r="38" spans="1:13" ht="125.25" customHeight="1" x14ac:dyDescent="0.3">
      <c r="A38" s="14">
        <v>13</v>
      </c>
      <c r="B38" s="8" t="s">
        <v>63</v>
      </c>
      <c r="C38" s="19" t="s">
        <v>64</v>
      </c>
      <c r="D38" s="23" t="s">
        <v>28</v>
      </c>
      <c r="E38" s="15" t="s">
        <v>83</v>
      </c>
      <c r="F38" s="59">
        <v>42403</v>
      </c>
      <c r="G38" s="35" t="s">
        <v>6</v>
      </c>
      <c r="H38" s="22" t="s">
        <v>164</v>
      </c>
      <c r="I38" s="36" t="s">
        <v>163</v>
      </c>
      <c r="J38" s="22" t="s">
        <v>16</v>
      </c>
      <c r="K38" s="36" t="s">
        <v>31</v>
      </c>
      <c r="L38" s="54">
        <v>68945500</v>
      </c>
      <c r="M38" s="65" t="s">
        <v>142</v>
      </c>
    </row>
    <row r="39" spans="1:13" ht="69.75" customHeight="1" x14ac:dyDescent="0.3">
      <c r="A39" s="14">
        <v>14</v>
      </c>
      <c r="B39" s="8" t="s">
        <v>66</v>
      </c>
      <c r="C39" s="19" t="s">
        <v>68</v>
      </c>
      <c r="D39" s="23" t="s">
        <v>28</v>
      </c>
      <c r="E39" s="15" t="s">
        <v>83</v>
      </c>
      <c r="F39" s="59">
        <v>42788</v>
      </c>
      <c r="G39" s="35" t="s">
        <v>6</v>
      </c>
      <c r="H39" s="22" t="s">
        <v>67</v>
      </c>
      <c r="I39" s="36" t="s">
        <v>139</v>
      </c>
      <c r="J39" s="22" t="s">
        <v>16</v>
      </c>
      <c r="K39" s="36" t="s">
        <v>31</v>
      </c>
      <c r="L39" s="54">
        <v>348012387</v>
      </c>
      <c r="M39" s="65" t="s">
        <v>142</v>
      </c>
    </row>
    <row r="40" spans="1:13" ht="67.5" customHeight="1" x14ac:dyDescent="0.3">
      <c r="A40" s="14">
        <v>15</v>
      </c>
      <c r="B40" s="8" t="s">
        <v>75</v>
      </c>
      <c r="C40" s="19" t="s">
        <v>76</v>
      </c>
      <c r="D40" s="23" t="s">
        <v>28</v>
      </c>
      <c r="E40" s="15" t="s">
        <v>83</v>
      </c>
      <c r="F40" s="59">
        <v>43122</v>
      </c>
      <c r="G40" s="35" t="s">
        <v>6</v>
      </c>
      <c r="H40" s="22" t="s">
        <v>77</v>
      </c>
      <c r="I40" s="36" t="s">
        <v>165</v>
      </c>
      <c r="J40" s="22" t="s">
        <v>16</v>
      </c>
      <c r="K40" s="36" t="s">
        <v>31</v>
      </c>
      <c r="L40" s="54">
        <v>348012387</v>
      </c>
      <c r="M40" s="65" t="s">
        <v>142</v>
      </c>
    </row>
    <row r="41" spans="1:13" ht="69.75" customHeight="1" x14ac:dyDescent="0.3">
      <c r="A41" s="14">
        <v>16</v>
      </c>
      <c r="B41" s="8" t="s">
        <v>69</v>
      </c>
      <c r="C41" s="19" t="s">
        <v>70</v>
      </c>
      <c r="D41" s="23" t="s">
        <v>65</v>
      </c>
      <c r="E41" s="15" t="s">
        <v>83</v>
      </c>
      <c r="F41" s="59">
        <v>42942</v>
      </c>
      <c r="G41" s="35" t="s">
        <v>6</v>
      </c>
      <c r="H41" s="22" t="s">
        <v>53</v>
      </c>
      <c r="I41" s="36" t="s">
        <v>166</v>
      </c>
      <c r="J41" s="22" t="s">
        <v>16</v>
      </c>
      <c r="K41" s="36" t="s">
        <v>31</v>
      </c>
      <c r="L41" s="54">
        <v>36885850</v>
      </c>
      <c r="M41" s="86" t="s">
        <v>141</v>
      </c>
    </row>
    <row r="42" spans="1:13" ht="92.25" customHeight="1" x14ac:dyDescent="0.3">
      <c r="A42" s="14">
        <v>17</v>
      </c>
      <c r="B42" s="8" t="s">
        <v>71</v>
      </c>
      <c r="C42" s="19" t="s">
        <v>72</v>
      </c>
      <c r="D42" s="23" t="s">
        <v>117</v>
      </c>
      <c r="E42" s="15" t="s">
        <v>83</v>
      </c>
      <c r="F42" s="59">
        <v>43264</v>
      </c>
      <c r="G42" s="35" t="s">
        <v>6</v>
      </c>
      <c r="H42" s="22" t="s">
        <v>35</v>
      </c>
      <c r="I42" s="36" t="s">
        <v>167</v>
      </c>
      <c r="J42" s="22" t="s">
        <v>16</v>
      </c>
      <c r="K42" s="36" t="s">
        <v>31</v>
      </c>
      <c r="L42" s="54">
        <v>32093790</v>
      </c>
      <c r="M42" s="86" t="s">
        <v>141</v>
      </c>
    </row>
    <row r="43" spans="1:13" ht="102" customHeight="1" x14ac:dyDescent="0.3">
      <c r="A43" s="14">
        <v>18</v>
      </c>
      <c r="B43" s="8" t="s">
        <v>73</v>
      </c>
      <c r="C43" s="19" t="s">
        <v>74</v>
      </c>
      <c r="D43" s="23" t="s">
        <v>28</v>
      </c>
      <c r="E43" s="15" t="s">
        <v>83</v>
      </c>
      <c r="F43" s="59">
        <v>43495</v>
      </c>
      <c r="G43" s="35" t="s">
        <v>6</v>
      </c>
      <c r="H43" s="22" t="s">
        <v>53</v>
      </c>
      <c r="I43" s="36" t="s">
        <v>168</v>
      </c>
      <c r="J43" s="22" t="s">
        <v>16</v>
      </c>
      <c r="K43" s="36" t="s">
        <v>31</v>
      </c>
      <c r="L43" s="54">
        <v>57072011</v>
      </c>
      <c r="M43" s="65" t="s">
        <v>142</v>
      </c>
    </row>
    <row r="44" spans="1:13" ht="84.75" customHeight="1" x14ac:dyDescent="0.3">
      <c r="A44" s="14">
        <v>19</v>
      </c>
      <c r="B44" s="8" t="s">
        <v>79</v>
      </c>
      <c r="C44" s="19" t="s">
        <v>80</v>
      </c>
      <c r="D44" s="23" t="s">
        <v>81</v>
      </c>
      <c r="E44" s="15" t="s">
        <v>83</v>
      </c>
      <c r="F44" s="59">
        <v>43670</v>
      </c>
      <c r="G44" s="35" t="s">
        <v>6</v>
      </c>
      <c r="H44" s="22" t="s">
        <v>35</v>
      </c>
      <c r="I44" s="36" t="s">
        <v>140</v>
      </c>
      <c r="J44" s="22" t="s">
        <v>16</v>
      </c>
      <c r="K44" s="36" t="s">
        <v>31</v>
      </c>
      <c r="L44" s="54">
        <v>62900000</v>
      </c>
      <c r="M44" s="86" t="s">
        <v>141</v>
      </c>
    </row>
    <row r="45" spans="1:13" ht="138" customHeight="1" x14ac:dyDescent="0.3">
      <c r="A45" s="14">
        <v>20</v>
      </c>
      <c r="B45" s="8" t="s">
        <v>90</v>
      </c>
      <c r="C45" s="19" t="s">
        <v>91</v>
      </c>
      <c r="D45" s="23" t="s">
        <v>92</v>
      </c>
      <c r="E45" s="15" t="s">
        <v>83</v>
      </c>
      <c r="F45" s="59">
        <v>44329</v>
      </c>
      <c r="G45" s="35" t="s">
        <v>6</v>
      </c>
      <c r="H45" s="22" t="s">
        <v>93</v>
      </c>
      <c r="I45" s="36" t="s">
        <v>94</v>
      </c>
      <c r="J45" s="22" t="s">
        <v>31</v>
      </c>
      <c r="K45" s="36" t="s">
        <v>31</v>
      </c>
      <c r="L45" s="54">
        <v>514068700</v>
      </c>
      <c r="M45" s="86" t="s">
        <v>141</v>
      </c>
    </row>
    <row r="46" spans="1:13" ht="30.75" customHeight="1" x14ac:dyDescent="0.3">
      <c r="B46" s="10"/>
      <c r="C46" s="17"/>
      <c r="D46" s="25"/>
      <c r="E46" s="31"/>
      <c r="F46" s="61"/>
      <c r="G46" s="37"/>
      <c r="H46" s="43"/>
      <c r="I46" s="44"/>
      <c r="J46" s="43"/>
      <c r="K46" s="44"/>
      <c r="L46" s="57">
        <f>SUM(L26:L45)</f>
        <v>2588288808</v>
      </c>
      <c r="M46" s="45"/>
    </row>
    <row r="47" spans="1:13" ht="69" customHeight="1" x14ac:dyDescent="0.3">
      <c r="B47" s="68" t="s">
        <v>158</v>
      </c>
      <c r="C47" s="9"/>
      <c r="D47" s="26"/>
      <c r="E47" s="32"/>
      <c r="F47" s="62"/>
      <c r="G47" s="46"/>
      <c r="H47" s="47"/>
      <c r="I47" s="48" t="s">
        <v>86</v>
      </c>
      <c r="J47" s="47"/>
      <c r="K47" s="49"/>
      <c r="L47" s="58">
        <f>SUM(L25,L46)</f>
        <v>5966976513</v>
      </c>
      <c r="M47" s="50"/>
    </row>
    <row r="49" spans="1:12" ht="18" thickBot="1" x14ac:dyDescent="0.35">
      <c r="B49"/>
      <c r="C49" s="78"/>
      <c r="D49" s="77"/>
      <c r="E49" s="77"/>
      <c r="L49" s="102"/>
    </row>
    <row r="50" spans="1:12" ht="19.5" thickBot="1" x14ac:dyDescent="0.35">
      <c r="B50" s="201" t="s">
        <v>188</v>
      </c>
      <c r="C50" s="202"/>
      <c r="D50" s="203"/>
      <c r="E50" s="77"/>
    </row>
    <row r="51" spans="1:12" ht="19.5" customHeight="1" thickBot="1" x14ac:dyDescent="0.35">
      <c r="B51" s="79" t="s">
        <v>182</v>
      </c>
      <c r="C51" s="80" t="s">
        <v>183</v>
      </c>
      <c r="D51" s="80" t="s">
        <v>184</v>
      </c>
      <c r="E51" s="77"/>
      <c r="L51" s="103"/>
    </row>
    <row r="52" spans="1:12" ht="18" thickBot="1" x14ac:dyDescent="0.35">
      <c r="B52" s="84" t="s">
        <v>189</v>
      </c>
      <c r="C52" s="80">
        <v>9</v>
      </c>
      <c r="D52" s="101">
        <v>1057751072</v>
      </c>
      <c r="E52" s="77"/>
    </row>
    <row r="53" spans="1:12" ht="19.5" thickBot="1" x14ac:dyDescent="0.35">
      <c r="B53" s="85" t="s">
        <v>190</v>
      </c>
      <c r="C53" s="80">
        <v>9</v>
      </c>
      <c r="D53" s="101">
        <v>1976306689</v>
      </c>
      <c r="E53" s="105">
        <f>D53*1/100</f>
        <v>19763066.890000001</v>
      </c>
    </row>
    <row r="54" spans="1:12" ht="19.5" thickBot="1" x14ac:dyDescent="0.35">
      <c r="B54" s="83" t="s">
        <v>191</v>
      </c>
      <c r="C54" s="80">
        <v>2</v>
      </c>
      <c r="D54" s="101">
        <v>344629944</v>
      </c>
      <c r="E54" s="105">
        <f>D54*50/100</f>
        <v>172314972</v>
      </c>
      <c r="L54" s="104"/>
    </row>
    <row r="55" spans="1:12" ht="17.25" x14ac:dyDescent="0.3">
      <c r="B55" s="199"/>
      <c r="C55" s="88"/>
      <c r="D55" s="89"/>
      <c r="E55" s="204">
        <f>SUM(E53:E54)</f>
        <v>192078038.88999999</v>
      </c>
    </row>
    <row r="56" spans="1:12" ht="19.5" customHeight="1" x14ac:dyDescent="0.3">
      <c r="B56" s="200"/>
      <c r="C56" s="90"/>
      <c r="D56" s="98">
        <f>D52+D53+D54</f>
        <v>3378687705</v>
      </c>
      <c r="E56" s="205"/>
    </row>
    <row r="57" spans="1:12" ht="18" customHeight="1" thickBot="1" x14ac:dyDescent="0.35">
      <c r="B57" s="200"/>
      <c r="C57" s="91"/>
      <c r="D57" s="92"/>
      <c r="E57" s="106"/>
    </row>
    <row r="58" spans="1:12" x14ac:dyDescent="0.3">
      <c r="B58" s="81"/>
      <c r="C58" s="82"/>
      <c r="D58" s="82"/>
      <c r="E58" s="106"/>
    </row>
    <row r="59" spans="1:12" x14ac:dyDescent="0.3">
      <c r="B59" s="81"/>
      <c r="C59" s="82"/>
      <c r="D59" s="82"/>
      <c r="E59" s="106"/>
    </row>
    <row r="60" spans="1:12" ht="18" customHeight="1" thickBot="1" x14ac:dyDescent="0.35">
      <c r="A60"/>
      <c r="B60"/>
      <c r="C60" s="78"/>
      <c r="D60" s="77"/>
      <c r="E60" s="106"/>
      <c r="H60" s="107">
        <f>E54+E64</f>
        <v>1094689961</v>
      </c>
    </row>
    <row r="61" spans="1:12" ht="19.5" customHeight="1" thickBot="1" x14ac:dyDescent="0.35">
      <c r="A61"/>
      <c r="B61" s="201" t="s">
        <v>187</v>
      </c>
      <c r="C61" s="202"/>
      <c r="D61" s="203"/>
      <c r="E61" s="106"/>
    </row>
    <row r="62" spans="1:12" ht="18" customHeight="1" thickBot="1" x14ac:dyDescent="0.35">
      <c r="A62"/>
      <c r="B62" s="79" t="s">
        <v>182</v>
      </c>
      <c r="C62" s="80" t="s">
        <v>183</v>
      </c>
      <c r="D62" s="80" t="s">
        <v>184</v>
      </c>
      <c r="E62" s="106"/>
    </row>
    <row r="63" spans="1:12" ht="19.5" thickBot="1" x14ac:dyDescent="0.35">
      <c r="A63"/>
      <c r="B63" s="87" t="s">
        <v>185</v>
      </c>
      <c r="C63" s="80">
        <v>6</v>
      </c>
      <c r="D63" s="101">
        <v>743538830</v>
      </c>
      <c r="E63" s="105">
        <f>D63*5/100</f>
        <v>37176941.5</v>
      </c>
    </row>
    <row r="64" spans="1:12" ht="19.5" thickBot="1" x14ac:dyDescent="0.35">
      <c r="A64"/>
      <c r="B64" s="83" t="s">
        <v>186</v>
      </c>
      <c r="C64" s="80">
        <v>14</v>
      </c>
      <c r="D64" s="101">
        <v>1844749978</v>
      </c>
      <c r="E64" s="105">
        <f>D64*50/100</f>
        <v>922374989</v>
      </c>
    </row>
    <row r="65" spans="1:5" x14ac:dyDescent="0.3">
      <c r="A65" s="198"/>
      <c r="B65" s="199"/>
      <c r="C65" s="93"/>
      <c r="D65" s="94"/>
      <c r="E65" s="106"/>
    </row>
    <row r="66" spans="1:5" x14ac:dyDescent="0.3">
      <c r="A66" s="198"/>
      <c r="B66" s="200"/>
      <c r="C66" s="95"/>
      <c r="D66" s="99">
        <f>D63+D64</f>
        <v>2588288808</v>
      </c>
      <c r="E66" s="105">
        <f>SUM(E63:E65)</f>
        <v>959551930.5</v>
      </c>
    </row>
    <row r="67" spans="1:5" ht="18" customHeight="1" thickBot="1" x14ac:dyDescent="0.35">
      <c r="A67"/>
      <c r="B67" s="200"/>
      <c r="C67" s="96"/>
      <c r="D67" s="97"/>
      <c r="E67" s="106"/>
    </row>
    <row r="68" spans="1:5" x14ac:dyDescent="0.3">
      <c r="A68"/>
      <c r="B68"/>
      <c r="C68" s="78"/>
      <c r="D68" s="77"/>
      <c r="E68" s="106"/>
    </row>
    <row r="69" spans="1:5" ht="31.5" x14ac:dyDescent="0.3">
      <c r="D69" s="100">
        <f>D56+D66</f>
        <v>5966976513</v>
      </c>
      <c r="E69" s="105">
        <f>E55+E66</f>
        <v>1151629969.3899999</v>
      </c>
    </row>
    <row r="73" spans="1:5" ht="18" customHeight="1" x14ac:dyDescent="0.3"/>
    <row r="74" spans="1:5" ht="21" x14ac:dyDescent="0.3">
      <c r="C74" s="108">
        <f>5153838719</f>
        <v>5153838719</v>
      </c>
      <c r="D74" s="109" t="s">
        <v>192</v>
      </c>
    </row>
  </sheetData>
  <autoFilter ref="A4:M42"/>
  <mergeCells count="9">
    <mergeCell ref="B3:E3"/>
    <mergeCell ref="F3:J3"/>
    <mergeCell ref="K3:M3"/>
    <mergeCell ref="B61:D61"/>
    <mergeCell ref="A65:A66"/>
    <mergeCell ref="B65:B67"/>
    <mergeCell ref="B50:D50"/>
    <mergeCell ref="B55:B57"/>
    <mergeCell ref="E55:E56"/>
  </mergeCells>
  <printOptions gridLines="1"/>
  <pageMargins left="0.31496062992125984" right="0.31496062992125984" top="0.35433070866141736" bottom="0.35433070866141736" header="0" footer="0"/>
  <pageSetup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7"/>
  <sheetViews>
    <sheetView workbookViewId="0">
      <selection activeCell="C4" sqref="C4"/>
    </sheetView>
  </sheetViews>
  <sheetFormatPr baseColWidth="10" defaultRowHeight="15" x14ac:dyDescent="0.25"/>
  <cols>
    <col min="1" max="1" width="13.140625" style="138" customWidth="1"/>
    <col min="2" max="2" width="29" customWidth="1"/>
    <col min="3" max="3" width="33.42578125" customWidth="1"/>
    <col min="4" max="4" width="22.7109375" customWidth="1"/>
    <col min="5" max="5" width="30.28515625" customWidth="1"/>
    <col min="6" max="7" width="30.7109375" customWidth="1"/>
    <col min="8" max="8" width="34.7109375" style="139" hidden="1" customWidth="1"/>
    <col min="9" max="9" width="20.28515625" hidden="1" customWidth="1"/>
    <col min="10" max="10" width="20.28515625" customWidth="1"/>
    <col min="11" max="11" width="21.140625" hidden="1" customWidth="1"/>
    <col min="12" max="12" width="23.42578125" customWidth="1"/>
    <col min="13" max="13" width="23.140625" customWidth="1"/>
    <col min="14" max="14" width="25.28515625" customWidth="1"/>
    <col min="15" max="15" width="18.28515625" customWidth="1"/>
    <col min="16" max="16" width="26.140625" customWidth="1"/>
  </cols>
  <sheetData>
    <row r="1" spans="1:16" x14ac:dyDescent="0.25">
      <c r="A1" s="138" t="s">
        <v>213</v>
      </c>
      <c r="B1" t="s">
        <v>214</v>
      </c>
      <c r="C1" t="s">
        <v>215</v>
      </c>
      <c r="D1" t="s">
        <v>216</v>
      </c>
      <c r="E1" t="s">
        <v>217</v>
      </c>
      <c r="F1" t="s">
        <v>218</v>
      </c>
      <c r="G1" t="s">
        <v>219</v>
      </c>
      <c r="H1" s="139" t="s">
        <v>220</v>
      </c>
      <c r="I1" t="s">
        <v>221</v>
      </c>
      <c r="J1" t="s">
        <v>222</v>
      </c>
      <c r="K1" t="s">
        <v>223</v>
      </c>
      <c r="L1" t="s">
        <v>224</v>
      </c>
      <c r="M1" t="s">
        <v>225</v>
      </c>
      <c r="N1" t="s">
        <v>226</v>
      </c>
      <c r="O1" t="s">
        <v>227</v>
      </c>
      <c r="P1" t="s">
        <v>228</v>
      </c>
    </row>
    <row r="2" spans="1:16" ht="21" x14ac:dyDescent="0.25">
      <c r="A2" s="138">
        <v>1</v>
      </c>
      <c r="B2" s="175" t="s">
        <v>233</v>
      </c>
      <c r="C2" s="145" t="s">
        <v>234</v>
      </c>
      <c r="D2" t="s">
        <v>235</v>
      </c>
      <c r="E2" s="147" t="s">
        <v>236</v>
      </c>
      <c r="F2" s="148">
        <v>123700000</v>
      </c>
      <c r="G2" s="149" t="s">
        <v>199</v>
      </c>
      <c r="H2" s="139" t="s">
        <v>237</v>
      </c>
      <c r="I2" s="151" t="s">
        <v>238</v>
      </c>
      <c r="J2" s="151" t="s">
        <v>239</v>
      </c>
      <c r="K2" s="147" t="s">
        <v>240</v>
      </c>
      <c r="L2" s="152" t="s">
        <v>241</v>
      </c>
      <c r="M2" t="s">
        <v>242</v>
      </c>
      <c r="N2" t="s">
        <v>242</v>
      </c>
      <c r="O2" t="s">
        <v>242</v>
      </c>
      <c r="P2" t="s">
        <v>242</v>
      </c>
    </row>
    <row r="3" spans="1:16" ht="21" x14ac:dyDescent="0.25">
      <c r="A3" s="138">
        <v>2</v>
      </c>
      <c r="B3" s="175" t="s">
        <v>243</v>
      </c>
      <c r="C3" s="145" t="s">
        <v>244</v>
      </c>
      <c r="D3" t="s">
        <v>235</v>
      </c>
      <c r="E3" s="147" t="s">
        <v>236</v>
      </c>
      <c r="F3" s="148">
        <v>429600000</v>
      </c>
      <c r="G3" s="149" t="s">
        <v>199</v>
      </c>
      <c r="H3" s="139" t="s">
        <v>237</v>
      </c>
      <c r="I3" s="151" t="s">
        <v>245</v>
      </c>
      <c r="J3" s="151" t="s">
        <v>239</v>
      </c>
      <c r="K3" s="147" t="s">
        <v>246</v>
      </c>
      <c r="L3" s="152" t="s">
        <v>241</v>
      </c>
      <c r="M3" t="s">
        <v>242</v>
      </c>
      <c r="N3" t="s">
        <v>242</v>
      </c>
      <c r="O3" t="s">
        <v>242</v>
      </c>
      <c r="P3" t="s">
        <v>242</v>
      </c>
    </row>
    <row r="4" spans="1:16" ht="42" x14ac:dyDescent="0.25">
      <c r="A4" s="138">
        <v>3</v>
      </c>
      <c r="B4" s="175" t="s">
        <v>247</v>
      </c>
      <c r="C4" s="145" t="s">
        <v>248</v>
      </c>
      <c r="D4" t="s">
        <v>235</v>
      </c>
      <c r="E4" s="145" t="s">
        <v>236</v>
      </c>
      <c r="F4" s="148">
        <v>65259139</v>
      </c>
      <c r="G4" s="149" t="s">
        <v>199</v>
      </c>
      <c r="H4" s="139" t="s">
        <v>237</v>
      </c>
      <c r="I4" s="151" t="s">
        <v>249</v>
      </c>
      <c r="J4" s="151" t="s">
        <v>239</v>
      </c>
      <c r="K4" s="147" t="s">
        <v>250</v>
      </c>
      <c r="L4" s="152" t="s">
        <v>251</v>
      </c>
      <c r="M4" t="s">
        <v>242</v>
      </c>
      <c r="N4" t="s">
        <v>242</v>
      </c>
      <c r="O4" t="s">
        <v>242</v>
      </c>
      <c r="P4" t="s">
        <v>242</v>
      </c>
    </row>
    <row r="5" spans="1:16" ht="42" x14ac:dyDescent="0.25">
      <c r="A5" s="138">
        <v>4</v>
      </c>
      <c r="B5" s="175" t="s">
        <v>252</v>
      </c>
      <c r="C5" s="145" t="s">
        <v>253</v>
      </c>
      <c r="D5" t="s">
        <v>235</v>
      </c>
      <c r="E5" s="147" t="s">
        <v>236</v>
      </c>
      <c r="F5" s="151" t="s">
        <v>254</v>
      </c>
      <c r="G5" s="149" t="s">
        <v>255</v>
      </c>
      <c r="H5" s="139" t="s">
        <v>237</v>
      </c>
      <c r="I5" s="151" t="s">
        <v>256</v>
      </c>
      <c r="J5" s="151" t="s">
        <v>257</v>
      </c>
      <c r="K5" s="147" t="s">
        <v>258</v>
      </c>
      <c r="L5" s="152" t="s">
        <v>259</v>
      </c>
      <c r="M5" s="176">
        <v>44707</v>
      </c>
      <c r="N5" s="176">
        <v>44782</v>
      </c>
      <c r="O5" s="148">
        <v>121066840</v>
      </c>
      <c r="P5" s="148">
        <v>121066840</v>
      </c>
    </row>
    <row r="6" spans="1:16" ht="21" x14ac:dyDescent="0.25">
      <c r="A6" s="138">
        <v>5</v>
      </c>
      <c r="B6" s="175" t="s">
        <v>260</v>
      </c>
      <c r="C6" s="147" t="s">
        <v>261</v>
      </c>
      <c r="D6" t="s">
        <v>235</v>
      </c>
      <c r="E6" s="147" t="s">
        <v>236</v>
      </c>
      <c r="F6" s="148">
        <v>689454000</v>
      </c>
      <c r="G6" s="149" t="s">
        <v>199</v>
      </c>
      <c r="H6" s="139" t="s">
        <v>237</v>
      </c>
      <c r="I6" s="151" t="s">
        <v>262</v>
      </c>
      <c r="J6" s="151" t="s">
        <v>239</v>
      </c>
      <c r="K6" s="147" t="s">
        <v>263</v>
      </c>
      <c r="L6" s="152" t="s">
        <v>264</v>
      </c>
      <c r="M6" t="s">
        <v>242</v>
      </c>
      <c r="N6" t="s">
        <v>242</v>
      </c>
      <c r="O6" t="s">
        <v>242</v>
      </c>
      <c r="P6" t="s">
        <v>242</v>
      </c>
    </row>
    <row r="7" spans="1:16" ht="52.5" x14ac:dyDescent="0.25">
      <c r="A7" s="138">
        <v>6</v>
      </c>
      <c r="B7" s="175" t="s">
        <v>265</v>
      </c>
      <c r="C7" s="145" t="s">
        <v>266</v>
      </c>
      <c r="D7" t="s">
        <v>235</v>
      </c>
      <c r="E7" s="147" t="s">
        <v>267</v>
      </c>
      <c r="F7" s="151" t="s">
        <v>268</v>
      </c>
      <c r="G7" s="149" t="s">
        <v>255</v>
      </c>
      <c r="H7" s="139" t="s">
        <v>237</v>
      </c>
      <c r="I7" s="151" t="s">
        <v>269</v>
      </c>
      <c r="J7" s="151" t="s">
        <v>257</v>
      </c>
      <c r="K7" s="147" t="s">
        <v>270</v>
      </c>
      <c r="L7" s="152" t="s">
        <v>271</v>
      </c>
      <c r="M7" t="s">
        <v>242</v>
      </c>
      <c r="N7" t="s">
        <v>242</v>
      </c>
      <c r="O7" t="s">
        <v>242</v>
      </c>
      <c r="P7" t="s">
        <v>242</v>
      </c>
    </row>
    <row r="8" spans="1:16" ht="21" x14ac:dyDescent="0.25">
      <c r="A8" s="138">
        <v>7</v>
      </c>
      <c r="B8" s="175" t="s">
        <v>272</v>
      </c>
      <c r="C8" s="145" t="s">
        <v>273</v>
      </c>
      <c r="D8" t="s">
        <v>235</v>
      </c>
      <c r="E8" s="145" t="s">
        <v>236</v>
      </c>
      <c r="F8" s="148">
        <v>10000000000</v>
      </c>
      <c r="G8" s="149" t="s">
        <v>199</v>
      </c>
      <c r="H8" s="139" t="s">
        <v>237</v>
      </c>
      <c r="I8" s="151" t="s">
        <v>274</v>
      </c>
      <c r="J8" s="151" t="s">
        <v>239</v>
      </c>
      <c r="K8" s="147" t="s">
        <v>275</v>
      </c>
      <c r="L8" s="152" t="s">
        <v>276</v>
      </c>
      <c r="M8" t="s">
        <v>242</v>
      </c>
      <c r="N8" t="s">
        <v>242</v>
      </c>
      <c r="O8" t="s">
        <v>242</v>
      </c>
      <c r="P8" t="s">
        <v>242</v>
      </c>
    </row>
    <row r="9" spans="1:16" ht="63" x14ac:dyDescent="0.25">
      <c r="A9" s="138">
        <v>8</v>
      </c>
      <c r="B9" s="175" t="s">
        <v>277</v>
      </c>
      <c r="C9" s="147" t="s">
        <v>266</v>
      </c>
      <c r="D9" t="s">
        <v>235</v>
      </c>
      <c r="E9" s="147" t="s">
        <v>236</v>
      </c>
      <c r="F9" s="148">
        <v>5000000000</v>
      </c>
      <c r="G9" s="149" t="s">
        <v>199</v>
      </c>
      <c r="H9" s="139" t="s">
        <v>237</v>
      </c>
      <c r="I9" s="151" t="s">
        <v>278</v>
      </c>
      <c r="J9" s="151" t="s">
        <v>279</v>
      </c>
      <c r="K9" s="147" t="s">
        <v>280</v>
      </c>
      <c r="L9" s="152" t="s">
        <v>281</v>
      </c>
      <c r="M9" s="176">
        <v>44869</v>
      </c>
      <c r="N9" t="s">
        <v>242</v>
      </c>
      <c r="O9">
        <v>0</v>
      </c>
      <c r="P9">
        <v>0</v>
      </c>
    </row>
    <row r="10" spans="1:16" ht="31.5" x14ac:dyDescent="0.25">
      <c r="A10" s="138">
        <v>9</v>
      </c>
      <c r="B10" s="175" t="s">
        <v>282</v>
      </c>
      <c r="C10" s="145" t="s">
        <v>283</v>
      </c>
      <c r="D10" t="s">
        <v>235</v>
      </c>
      <c r="E10" s="145" t="s">
        <v>236</v>
      </c>
      <c r="F10" s="148">
        <v>902200000</v>
      </c>
      <c r="G10" s="149" t="s">
        <v>200</v>
      </c>
      <c r="H10" s="139" t="s">
        <v>237</v>
      </c>
      <c r="I10" s="151" t="s">
        <v>284</v>
      </c>
      <c r="J10" s="151" t="s">
        <v>285</v>
      </c>
      <c r="K10" s="147" t="s">
        <v>286</v>
      </c>
      <c r="L10" s="152" t="s">
        <v>287</v>
      </c>
      <c r="M10" t="s">
        <v>242</v>
      </c>
      <c r="N10" t="s">
        <v>242</v>
      </c>
      <c r="O10" t="s">
        <v>242</v>
      </c>
      <c r="P10" t="s">
        <v>242</v>
      </c>
    </row>
    <row r="11" spans="1:16" ht="21" x14ac:dyDescent="0.25">
      <c r="A11" s="138">
        <v>10</v>
      </c>
      <c r="B11" s="175" t="s">
        <v>288</v>
      </c>
      <c r="C11" s="145" t="s">
        <v>261</v>
      </c>
      <c r="D11" t="s">
        <v>235</v>
      </c>
      <c r="E11" s="145" t="s">
        <v>236</v>
      </c>
      <c r="F11" s="148">
        <v>1600000000</v>
      </c>
      <c r="G11" s="149" t="s">
        <v>199</v>
      </c>
      <c r="H11" s="139" t="s">
        <v>237</v>
      </c>
      <c r="I11" s="151" t="s">
        <v>289</v>
      </c>
      <c r="J11" s="151" t="s">
        <v>239</v>
      </c>
      <c r="K11" s="147" t="s">
        <v>290</v>
      </c>
      <c r="L11" s="152" t="s">
        <v>291</v>
      </c>
      <c r="M11" t="s">
        <v>242</v>
      </c>
      <c r="N11" t="s">
        <v>242</v>
      </c>
      <c r="O11" t="s">
        <v>242</v>
      </c>
      <c r="P11" t="s">
        <v>242</v>
      </c>
    </row>
    <row r="12" spans="1:16" ht="42" x14ac:dyDescent="0.25">
      <c r="A12" s="138">
        <v>11</v>
      </c>
      <c r="B12" s="175" t="s">
        <v>292</v>
      </c>
      <c r="C12" s="145" t="s">
        <v>293</v>
      </c>
      <c r="D12" t="s">
        <v>235</v>
      </c>
      <c r="E12" s="145" t="s">
        <v>236</v>
      </c>
      <c r="F12" s="148">
        <v>3500000000</v>
      </c>
      <c r="G12" s="149" t="s">
        <v>199</v>
      </c>
      <c r="H12" s="139" t="s">
        <v>237</v>
      </c>
      <c r="I12" s="151" t="s">
        <v>294</v>
      </c>
      <c r="J12" s="151" t="s">
        <v>239</v>
      </c>
      <c r="K12" s="147" t="s">
        <v>295</v>
      </c>
      <c r="L12" s="152" t="s">
        <v>296</v>
      </c>
      <c r="M12" t="s">
        <v>242</v>
      </c>
      <c r="N12" t="s">
        <v>242</v>
      </c>
      <c r="O12" t="s">
        <v>242</v>
      </c>
      <c r="P12" t="s">
        <v>242</v>
      </c>
    </row>
    <row r="13" spans="1:16" ht="42" x14ac:dyDescent="0.25">
      <c r="A13" s="138">
        <v>12</v>
      </c>
      <c r="B13" s="175" t="s">
        <v>297</v>
      </c>
      <c r="C13" s="147" t="s">
        <v>298</v>
      </c>
      <c r="D13" t="s">
        <v>235</v>
      </c>
      <c r="E13" s="147" t="s">
        <v>236</v>
      </c>
      <c r="F13" s="148">
        <v>1840000000</v>
      </c>
      <c r="G13" s="149" t="s">
        <v>199</v>
      </c>
      <c r="H13" s="139" t="s">
        <v>237</v>
      </c>
      <c r="I13" s="151" t="s">
        <v>299</v>
      </c>
      <c r="J13" s="151" t="s">
        <v>239</v>
      </c>
      <c r="K13" s="147" t="s">
        <v>300</v>
      </c>
      <c r="L13" s="152" t="s">
        <v>301</v>
      </c>
      <c r="M13" t="s">
        <v>242</v>
      </c>
      <c r="N13" t="s">
        <v>242</v>
      </c>
      <c r="O13" t="s">
        <v>242</v>
      </c>
      <c r="P13" t="s">
        <v>242</v>
      </c>
    </row>
    <row r="14" spans="1:16" ht="42" x14ac:dyDescent="0.25">
      <c r="A14" s="138">
        <v>13</v>
      </c>
      <c r="B14" s="175" t="s">
        <v>302</v>
      </c>
      <c r="C14" s="147" t="s">
        <v>303</v>
      </c>
      <c r="D14" t="s">
        <v>235</v>
      </c>
      <c r="E14" s="147" t="s">
        <v>236</v>
      </c>
      <c r="F14" s="151">
        <v>2696284696</v>
      </c>
      <c r="G14" s="149" t="s">
        <v>199</v>
      </c>
      <c r="H14" s="139" t="s">
        <v>237</v>
      </c>
      <c r="I14" s="151" t="s">
        <v>304</v>
      </c>
      <c r="J14" s="151" t="s">
        <v>239</v>
      </c>
      <c r="K14" s="147" t="s">
        <v>305</v>
      </c>
      <c r="L14" s="152" t="s">
        <v>306</v>
      </c>
      <c r="M14" t="s">
        <v>242</v>
      </c>
      <c r="N14" t="s">
        <v>242</v>
      </c>
      <c r="O14" t="s">
        <v>242</v>
      </c>
      <c r="P14" t="s">
        <v>242</v>
      </c>
    </row>
    <row r="15" spans="1:16" ht="21" x14ac:dyDescent="0.25">
      <c r="A15" s="138">
        <v>14</v>
      </c>
      <c r="B15" s="175" t="s">
        <v>307</v>
      </c>
      <c r="C15" s="147" t="s">
        <v>308</v>
      </c>
      <c r="D15" t="s">
        <v>235</v>
      </c>
      <c r="E15" s="147" t="s">
        <v>236</v>
      </c>
      <c r="F15" s="148">
        <v>500000000</v>
      </c>
      <c r="G15" s="149" t="s">
        <v>1236</v>
      </c>
      <c r="H15" s="139" t="s">
        <v>237</v>
      </c>
      <c r="I15" s="151" t="s">
        <v>309</v>
      </c>
      <c r="J15" s="151" t="s">
        <v>239</v>
      </c>
      <c r="K15" s="147" t="s">
        <v>310</v>
      </c>
      <c r="L15" s="152" t="s">
        <v>311</v>
      </c>
      <c r="M15" t="s">
        <v>242</v>
      </c>
      <c r="N15" t="s">
        <v>242</v>
      </c>
      <c r="O15" t="s">
        <v>242</v>
      </c>
      <c r="P15" t="s">
        <v>242</v>
      </c>
    </row>
    <row r="16" spans="1:16" ht="21" x14ac:dyDescent="0.25">
      <c r="A16" s="138">
        <v>15</v>
      </c>
      <c r="B16" s="175" t="s">
        <v>312</v>
      </c>
      <c r="C16" s="147" t="s">
        <v>313</v>
      </c>
      <c r="D16" t="s">
        <v>235</v>
      </c>
      <c r="E16" s="147" t="s">
        <v>236</v>
      </c>
      <c r="F16" s="148">
        <v>372496800</v>
      </c>
      <c r="G16" s="149" t="s">
        <v>199</v>
      </c>
      <c r="H16" s="139" t="s">
        <v>237</v>
      </c>
      <c r="I16" s="151" t="s">
        <v>314</v>
      </c>
      <c r="J16" s="151" t="s">
        <v>239</v>
      </c>
      <c r="K16" s="147" t="s">
        <v>315</v>
      </c>
      <c r="L16" s="152" t="s">
        <v>316</v>
      </c>
      <c r="M16" t="s">
        <v>242</v>
      </c>
      <c r="N16" t="s">
        <v>242</v>
      </c>
      <c r="O16" t="s">
        <v>242</v>
      </c>
      <c r="P16" t="s">
        <v>242</v>
      </c>
    </row>
    <row r="17" spans="1:16" ht="21" x14ac:dyDescent="0.25">
      <c r="A17" s="138">
        <v>16</v>
      </c>
      <c r="B17" s="175" t="s">
        <v>317</v>
      </c>
      <c r="C17" s="147" t="s">
        <v>234</v>
      </c>
      <c r="D17" t="s">
        <v>235</v>
      </c>
      <c r="E17" s="147" t="s">
        <v>236</v>
      </c>
      <c r="F17" s="148">
        <v>1067646603</v>
      </c>
      <c r="G17" s="149" t="s">
        <v>199</v>
      </c>
      <c r="H17" s="139" t="s">
        <v>237</v>
      </c>
      <c r="I17" s="151" t="s">
        <v>318</v>
      </c>
      <c r="J17" s="151" t="s">
        <v>239</v>
      </c>
      <c r="K17" s="147" t="s">
        <v>319</v>
      </c>
      <c r="L17" s="152" t="s">
        <v>320</v>
      </c>
      <c r="M17" t="s">
        <v>242</v>
      </c>
      <c r="N17" t="s">
        <v>242</v>
      </c>
      <c r="O17" t="s">
        <v>242</v>
      </c>
      <c r="P17" t="s">
        <v>242</v>
      </c>
    </row>
    <row r="18" spans="1:16" ht="42" x14ac:dyDescent="0.25">
      <c r="A18" s="138">
        <v>17</v>
      </c>
      <c r="B18" s="175" t="s">
        <v>321</v>
      </c>
      <c r="C18" s="147" t="s">
        <v>322</v>
      </c>
      <c r="D18" t="s">
        <v>235</v>
      </c>
      <c r="E18" s="147" t="s">
        <v>236</v>
      </c>
      <c r="F18" s="148">
        <v>574287527</v>
      </c>
      <c r="G18" s="149" t="s">
        <v>199</v>
      </c>
      <c r="H18" s="139" t="s">
        <v>237</v>
      </c>
      <c r="I18" s="151" t="s">
        <v>323</v>
      </c>
      <c r="J18" s="151" t="s">
        <v>239</v>
      </c>
      <c r="K18" s="147" t="s">
        <v>324</v>
      </c>
      <c r="L18" s="152" t="s">
        <v>325</v>
      </c>
      <c r="M18" t="s">
        <v>242</v>
      </c>
      <c r="N18" t="s">
        <v>242</v>
      </c>
      <c r="O18" t="s">
        <v>242</v>
      </c>
      <c r="P18" t="s">
        <v>242</v>
      </c>
    </row>
    <row r="19" spans="1:16" ht="21" x14ac:dyDescent="0.25">
      <c r="A19" s="138">
        <v>18</v>
      </c>
      <c r="B19" s="175" t="s">
        <v>326</v>
      </c>
      <c r="C19" s="147" t="s">
        <v>327</v>
      </c>
      <c r="D19" t="s">
        <v>235</v>
      </c>
      <c r="E19" s="147" t="s">
        <v>236</v>
      </c>
      <c r="F19" s="148">
        <v>781242000</v>
      </c>
      <c r="G19" s="149" t="s">
        <v>199</v>
      </c>
      <c r="H19" s="139" t="s">
        <v>237</v>
      </c>
      <c r="I19" s="151" t="s">
        <v>323</v>
      </c>
      <c r="J19" s="151" t="s">
        <v>239</v>
      </c>
      <c r="K19" s="147" t="s">
        <v>328</v>
      </c>
      <c r="L19" s="152" t="s">
        <v>329</v>
      </c>
      <c r="M19" t="s">
        <v>242</v>
      </c>
      <c r="N19" t="s">
        <v>242</v>
      </c>
      <c r="O19" t="s">
        <v>242</v>
      </c>
      <c r="P19" t="s">
        <v>242</v>
      </c>
    </row>
    <row r="20" spans="1:16" ht="42" x14ac:dyDescent="0.25">
      <c r="A20" s="138">
        <v>19</v>
      </c>
      <c r="B20" s="175" t="s">
        <v>330</v>
      </c>
      <c r="C20" s="147" t="s">
        <v>266</v>
      </c>
      <c r="D20" t="s">
        <v>235</v>
      </c>
      <c r="E20" s="147" t="s">
        <v>236</v>
      </c>
      <c r="F20" s="148">
        <v>3210000000</v>
      </c>
      <c r="G20" s="149" t="s">
        <v>199</v>
      </c>
      <c r="H20" s="139" t="s">
        <v>237</v>
      </c>
      <c r="I20" s="151" t="s">
        <v>331</v>
      </c>
      <c r="J20" s="151" t="s">
        <v>239</v>
      </c>
      <c r="K20" s="147" t="s">
        <v>332</v>
      </c>
      <c r="L20" s="152" t="s">
        <v>306</v>
      </c>
      <c r="M20" t="s">
        <v>242</v>
      </c>
      <c r="N20" t="s">
        <v>242</v>
      </c>
      <c r="O20" t="s">
        <v>242</v>
      </c>
      <c r="P20" t="s">
        <v>242</v>
      </c>
    </row>
    <row r="21" spans="1:16" ht="42" x14ac:dyDescent="0.25">
      <c r="A21" s="138">
        <v>20</v>
      </c>
      <c r="B21" s="175" t="s">
        <v>333</v>
      </c>
      <c r="C21" s="147" t="s">
        <v>334</v>
      </c>
      <c r="D21" t="s">
        <v>235</v>
      </c>
      <c r="E21" s="147" t="s">
        <v>236</v>
      </c>
      <c r="F21" s="148">
        <v>1190000000</v>
      </c>
      <c r="G21" s="149" t="s">
        <v>199</v>
      </c>
      <c r="H21" s="139" t="s">
        <v>237</v>
      </c>
      <c r="I21" s="151" t="s">
        <v>335</v>
      </c>
      <c r="J21" s="151" t="s">
        <v>239</v>
      </c>
      <c r="K21" s="147" t="s">
        <v>336</v>
      </c>
      <c r="L21" s="152" t="s">
        <v>306</v>
      </c>
      <c r="M21" t="s">
        <v>242</v>
      </c>
      <c r="N21" t="s">
        <v>242</v>
      </c>
      <c r="O21" t="s">
        <v>242</v>
      </c>
      <c r="P21" t="s">
        <v>242</v>
      </c>
    </row>
    <row r="22" spans="1:16" ht="42" x14ac:dyDescent="0.25">
      <c r="A22" s="138">
        <v>21</v>
      </c>
      <c r="B22" s="175" t="s">
        <v>337</v>
      </c>
      <c r="C22" s="147" t="s">
        <v>338</v>
      </c>
      <c r="D22" t="s">
        <v>235</v>
      </c>
      <c r="E22" s="147" t="s">
        <v>236</v>
      </c>
      <c r="F22" s="148">
        <v>720000000</v>
      </c>
      <c r="G22" s="149" t="s">
        <v>199</v>
      </c>
      <c r="H22" s="139" t="s">
        <v>237</v>
      </c>
      <c r="I22" s="151" t="s">
        <v>339</v>
      </c>
      <c r="J22" s="151" t="s">
        <v>239</v>
      </c>
      <c r="K22" s="147" t="s">
        <v>340</v>
      </c>
      <c r="L22" s="152" t="s">
        <v>306</v>
      </c>
      <c r="M22" t="s">
        <v>242</v>
      </c>
      <c r="N22" t="s">
        <v>242</v>
      </c>
      <c r="O22" t="s">
        <v>242</v>
      </c>
      <c r="P22" t="s">
        <v>242</v>
      </c>
    </row>
    <row r="23" spans="1:16" ht="21" x14ac:dyDescent="0.25">
      <c r="A23" s="138">
        <v>22</v>
      </c>
      <c r="B23" s="175" t="s">
        <v>341</v>
      </c>
      <c r="C23" s="147" t="s">
        <v>342</v>
      </c>
      <c r="D23" t="s">
        <v>235</v>
      </c>
      <c r="E23" s="147" t="s">
        <v>236</v>
      </c>
      <c r="F23" s="148">
        <v>2550000000</v>
      </c>
      <c r="G23" s="149" t="s">
        <v>199</v>
      </c>
      <c r="H23" s="139" t="s">
        <v>237</v>
      </c>
      <c r="I23" s="151" t="s">
        <v>343</v>
      </c>
      <c r="J23" s="151" t="s">
        <v>239</v>
      </c>
      <c r="K23" s="147" t="s">
        <v>344</v>
      </c>
      <c r="L23" s="152" t="s">
        <v>345</v>
      </c>
      <c r="M23" t="s">
        <v>242</v>
      </c>
      <c r="N23" t="s">
        <v>242</v>
      </c>
      <c r="O23" t="s">
        <v>242</v>
      </c>
      <c r="P23" t="s">
        <v>242</v>
      </c>
    </row>
    <row r="24" spans="1:16" ht="21" x14ac:dyDescent="0.25">
      <c r="A24" s="138">
        <v>23</v>
      </c>
      <c r="B24" s="175" t="s">
        <v>346</v>
      </c>
      <c r="C24" s="147" t="s">
        <v>347</v>
      </c>
      <c r="D24" t="s">
        <v>235</v>
      </c>
      <c r="E24" s="147" t="s">
        <v>236</v>
      </c>
      <c r="F24" s="148">
        <v>400000000</v>
      </c>
      <c r="G24" s="149" t="s">
        <v>199</v>
      </c>
      <c r="H24" s="139" t="s">
        <v>237</v>
      </c>
      <c r="I24" s="151" t="s">
        <v>348</v>
      </c>
      <c r="J24" s="151" t="s">
        <v>239</v>
      </c>
      <c r="K24" s="147" t="s">
        <v>349</v>
      </c>
      <c r="L24" s="152" t="s">
        <v>264</v>
      </c>
      <c r="M24" t="s">
        <v>242</v>
      </c>
      <c r="N24" t="s">
        <v>242</v>
      </c>
      <c r="O24" t="s">
        <v>242</v>
      </c>
      <c r="P24" t="s">
        <v>242</v>
      </c>
    </row>
    <row r="25" spans="1:16" ht="31.5" x14ac:dyDescent="0.25">
      <c r="A25" s="138">
        <v>24</v>
      </c>
      <c r="B25" s="175" t="s">
        <v>350</v>
      </c>
      <c r="C25" s="147" t="s">
        <v>351</v>
      </c>
      <c r="D25" t="s">
        <v>235</v>
      </c>
      <c r="E25" s="147" t="s">
        <v>236</v>
      </c>
      <c r="F25" s="148">
        <v>374000000</v>
      </c>
      <c r="G25" s="149" t="s">
        <v>201</v>
      </c>
      <c r="H25" s="139" t="s">
        <v>237</v>
      </c>
      <c r="I25" s="151" t="s">
        <v>352</v>
      </c>
      <c r="J25" s="151" t="s">
        <v>285</v>
      </c>
      <c r="K25" s="147" t="s">
        <v>353</v>
      </c>
      <c r="L25" s="152" t="s">
        <v>354</v>
      </c>
      <c r="M25" t="s">
        <v>242</v>
      </c>
      <c r="N25" t="s">
        <v>242</v>
      </c>
      <c r="O25" t="s">
        <v>242</v>
      </c>
      <c r="P25" t="s">
        <v>242</v>
      </c>
    </row>
    <row r="26" spans="1:16" ht="73.5" x14ac:dyDescent="0.25">
      <c r="A26" s="138">
        <v>25</v>
      </c>
      <c r="B26" s="175" t="s">
        <v>355</v>
      </c>
      <c r="C26" s="147" t="s">
        <v>356</v>
      </c>
      <c r="D26" t="s">
        <v>235</v>
      </c>
      <c r="E26" s="147" t="s">
        <v>236</v>
      </c>
      <c r="F26" s="148">
        <v>5250000000</v>
      </c>
      <c r="G26" s="149" t="s">
        <v>199</v>
      </c>
      <c r="H26" s="139" t="s">
        <v>237</v>
      </c>
      <c r="I26" s="151" t="s">
        <v>357</v>
      </c>
      <c r="J26" s="151" t="s">
        <v>239</v>
      </c>
      <c r="K26" s="147" t="s">
        <v>358</v>
      </c>
      <c r="L26" s="152" t="s">
        <v>359</v>
      </c>
      <c r="M26" t="s">
        <v>242</v>
      </c>
      <c r="N26" t="s">
        <v>242</v>
      </c>
      <c r="O26" t="s">
        <v>242</v>
      </c>
      <c r="P26" t="s">
        <v>242</v>
      </c>
    </row>
    <row r="27" spans="1:16" ht="21" x14ac:dyDescent="0.25">
      <c r="A27" s="138">
        <v>26</v>
      </c>
      <c r="B27" s="175" t="s">
        <v>360</v>
      </c>
      <c r="C27" s="147" t="s">
        <v>361</v>
      </c>
      <c r="D27" t="s">
        <v>235</v>
      </c>
      <c r="E27" s="147" t="s">
        <v>236</v>
      </c>
      <c r="F27" s="148">
        <v>1543589840</v>
      </c>
      <c r="G27" s="149" t="s">
        <v>199</v>
      </c>
      <c r="H27" s="139" t="s">
        <v>237</v>
      </c>
      <c r="I27" s="151" t="s">
        <v>343</v>
      </c>
      <c r="J27" s="151" t="s">
        <v>239</v>
      </c>
      <c r="K27" s="147" t="s">
        <v>362</v>
      </c>
      <c r="L27" s="152" t="s">
        <v>363</v>
      </c>
      <c r="M27" t="s">
        <v>242</v>
      </c>
      <c r="N27" t="s">
        <v>242</v>
      </c>
      <c r="O27" t="s">
        <v>242</v>
      </c>
      <c r="P27" t="s">
        <v>242</v>
      </c>
    </row>
    <row r="28" spans="1:16" ht="21" x14ac:dyDescent="0.25">
      <c r="A28" s="138">
        <v>27</v>
      </c>
      <c r="B28" s="175" t="s">
        <v>364</v>
      </c>
      <c r="C28" s="147" t="s">
        <v>365</v>
      </c>
      <c r="D28" t="s">
        <v>235</v>
      </c>
      <c r="E28" s="147" t="s">
        <v>236</v>
      </c>
      <c r="F28" s="148">
        <v>10000000000</v>
      </c>
      <c r="G28" s="149" t="s">
        <v>199</v>
      </c>
      <c r="H28" s="139" t="s">
        <v>237</v>
      </c>
      <c r="I28" s="151" t="s">
        <v>366</v>
      </c>
      <c r="J28" s="151" t="s">
        <v>239</v>
      </c>
      <c r="K28" s="147" t="s">
        <v>367</v>
      </c>
      <c r="L28" s="152" t="s">
        <v>368</v>
      </c>
      <c r="M28" t="s">
        <v>242</v>
      </c>
      <c r="N28" t="s">
        <v>242</v>
      </c>
      <c r="O28" t="s">
        <v>242</v>
      </c>
      <c r="P28" t="s">
        <v>242</v>
      </c>
    </row>
    <row r="29" spans="1:16" ht="115.5" x14ac:dyDescent="0.25">
      <c r="A29" s="138">
        <v>28</v>
      </c>
      <c r="B29" s="175" t="s">
        <v>369</v>
      </c>
      <c r="C29" s="147" t="s">
        <v>370</v>
      </c>
      <c r="D29" t="s">
        <v>235</v>
      </c>
      <c r="E29" s="147" t="s">
        <v>236</v>
      </c>
      <c r="F29" s="148">
        <v>1430000000</v>
      </c>
      <c r="G29" s="149" t="s">
        <v>371</v>
      </c>
      <c r="H29" s="139" t="s">
        <v>237</v>
      </c>
      <c r="I29" s="151" t="s">
        <v>372</v>
      </c>
      <c r="J29" s="151" t="s">
        <v>1237</v>
      </c>
      <c r="K29" s="147" t="s">
        <v>374</v>
      </c>
      <c r="L29" s="152" t="s">
        <v>375</v>
      </c>
      <c r="M29" s="176">
        <v>44740</v>
      </c>
      <c r="N29" s="176">
        <v>44796</v>
      </c>
      <c r="O29">
        <v>100000000</v>
      </c>
      <c r="P29" t="s">
        <v>242</v>
      </c>
    </row>
    <row r="30" spans="1:16" ht="21" x14ac:dyDescent="0.25">
      <c r="A30" s="138">
        <v>29</v>
      </c>
      <c r="B30" s="175" t="s">
        <v>376</v>
      </c>
      <c r="C30" s="147" t="s">
        <v>234</v>
      </c>
      <c r="D30" t="s">
        <v>235</v>
      </c>
      <c r="E30" s="147" t="s">
        <v>236</v>
      </c>
      <c r="F30" s="148">
        <v>2156000000</v>
      </c>
      <c r="G30" s="149" t="s">
        <v>199</v>
      </c>
      <c r="H30" s="139" t="s">
        <v>237</v>
      </c>
      <c r="I30" s="151" t="s">
        <v>377</v>
      </c>
      <c r="J30" s="151" t="s">
        <v>239</v>
      </c>
      <c r="K30" s="147" t="s">
        <v>378</v>
      </c>
      <c r="L30" s="152" t="s">
        <v>379</v>
      </c>
      <c r="M30" t="s">
        <v>242</v>
      </c>
      <c r="N30" t="s">
        <v>242</v>
      </c>
      <c r="O30" t="s">
        <v>242</v>
      </c>
      <c r="P30" t="s">
        <v>242</v>
      </c>
    </row>
    <row r="31" spans="1:16" ht="31.5" x14ac:dyDescent="0.25">
      <c r="A31" s="138">
        <v>30</v>
      </c>
      <c r="B31" s="175" t="s">
        <v>380</v>
      </c>
      <c r="C31" s="147" t="s">
        <v>381</v>
      </c>
      <c r="D31" t="s">
        <v>235</v>
      </c>
      <c r="E31" s="147" t="s">
        <v>236</v>
      </c>
      <c r="F31" s="148">
        <v>1034181000</v>
      </c>
      <c r="G31" s="149" t="s">
        <v>201</v>
      </c>
      <c r="H31" s="139" t="s">
        <v>237</v>
      </c>
      <c r="I31" s="151" t="s">
        <v>382</v>
      </c>
      <c r="J31" s="151" t="s">
        <v>285</v>
      </c>
      <c r="K31" s="147" t="s">
        <v>383</v>
      </c>
      <c r="L31" s="152" t="s">
        <v>384</v>
      </c>
      <c r="M31" t="s">
        <v>242</v>
      </c>
      <c r="N31" t="s">
        <v>242</v>
      </c>
      <c r="O31" t="s">
        <v>242</v>
      </c>
      <c r="P31" t="s">
        <v>242</v>
      </c>
    </row>
    <row r="32" spans="1:16" ht="42" x14ac:dyDescent="0.25">
      <c r="A32" s="138">
        <v>31</v>
      </c>
      <c r="B32" s="175" t="s">
        <v>385</v>
      </c>
      <c r="C32" s="149" t="s">
        <v>338</v>
      </c>
      <c r="D32" t="s">
        <v>235</v>
      </c>
      <c r="E32" s="147" t="s">
        <v>236</v>
      </c>
      <c r="F32" s="148">
        <v>1937628000</v>
      </c>
      <c r="G32" s="149" t="s">
        <v>199</v>
      </c>
      <c r="H32" s="139" t="s">
        <v>237</v>
      </c>
      <c r="I32" s="151" t="s">
        <v>386</v>
      </c>
      <c r="J32" s="151" t="s">
        <v>239</v>
      </c>
      <c r="K32" s="147" t="s">
        <v>387</v>
      </c>
      <c r="L32" s="152" t="s">
        <v>306</v>
      </c>
      <c r="M32" t="s">
        <v>242</v>
      </c>
      <c r="N32" t="s">
        <v>242</v>
      </c>
      <c r="O32" t="s">
        <v>242</v>
      </c>
      <c r="P32" t="s">
        <v>242</v>
      </c>
    </row>
    <row r="33" spans="1:16" ht="31.5" x14ac:dyDescent="0.25">
      <c r="A33" s="138">
        <v>32</v>
      </c>
      <c r="B33" s="175" t="s">
        <v>388</v>
      </c>
      <c r="C33" s="147" t="s">
        <v>361</v>
      </c>
      <c r="D33" t="s">
        <v>235</v>
      </c>
      <c r="E33" s="147" t="s">
        <v>236</v>
      </c>
      <c r="F33" s="148">
        <v>1408000000</v>
      </c>
      <c r="G33" s="149" t="s">
        <v>199</v>
      </c>
      <c r="H33" s="139" t="s">
        <v>237</v>
      </c>
      <c r="I33" s="151" t="s">
        <v>377</v>
      </c>
      <c r="J33" s="151" t="s">
        <v>239</v>
      </c>
      <c r="K33" s="147" t="s">
        <v>389</v>
      </c>
      <c r="L33" s="152" t="s">
        <v>390</v>
      </c>
      <c r="M33" t="s">
        <v>242</v>
      </c>
      <c r="N33" t="s">
        <v>242</v>
      </c>
      <c r="O33" t="s">
        <v>242</v>
      </c>
      <c r="P33" t="s">
        <v>242</v>
      </c>
    </row>
    <row r="34" spans="1:16" ht="21" x14ac:dyDescent="0.25">
      <c r="A34" s="138">
        <v>33</v>
      </c>
      <c r="B34" s="175" t="s">
        <v>391</v>
      </c>
      <c r="C34" s="147" t="s">
        <v>342</v>
      </c>
      <c r="D34" t="s">
        <v>235</v>
      </c>
      <c r="E34" s="147" t="s">
        <v>236</v>
      </c>
      <c r="F34" s="148">
        <v>800000000</v>
      </c>
      <c r="G34" s="149" t="s">
        <v>199</v>
      </c>
      <c r="H34" s="139" t="s">
        <v>237</v>
      </c>
      <c r="I34" s="151" t="s">
        <v>392</v>
      </c>
      <c r="J34" s="151" t="s">
        <v>239</v>
      </c>
      <c r="K34" s="147" t="s">
        <v>393</v>
      </c>
      <c r="L34" s="152" t="s">
        <v>394</v>
      </c>
      <c r="M34" t="s">
        <v>242</v>
      </c>
      <c r="N34" t="s">
        <v>242</v>
      </c>
      <c r="O34" t="s">
        <v>242</v>
      </c>
      <c r="P34" t="s">
        <v>242</v>
      </c>
    </row>
    <row r="35" spans="1:16" ht="31.5" x14ac:dyDescent="0.25">
      <c r="A35" s="138">
        <v>34</v>
      </c>
      <c r="B35" s="175" t="s">
        <v>395</v>
      </c>
      <c r="C35" s="147" t="s">
        <v>361</v>
      </c>
      <c r="D35" t="s">
        <v>235</v>
      </c>
      <c r="E35" s="147" t="s">
        <v>236</v>
      </c>
      <c r="F35" s="148">
        <v>5001000000</v>
      </c>
      <c r="G35" s="149" t="s">
        <v>199</v>
      </c>
      <c r="H35" s="139" t="s">
        <v>237</v>
      </c>
      <c r="I35" s="151" t="s">
        <v>396</v>
      </c>
      <c r="J35" s="151" t="s">
        <v>239</v>
      </c>
      <c r="K35" s="147" t="s">
        <v>397</v>
      </c>
      <c r="L35" s="152" t="s">
        <v>398</v>
      </c>
      <c r="M35" t="s">
        <v>242</v>
      </c>
      <c r="N35" t="s">
        <v>242</v>
      </c>
      <c r="O35" t="s">
        <v>242</v>
      </c>
      <c r="P35" t="s">
        <v>242</v>
      </c>
    </row>
    <row r="36" spans="1:16" ht="21" x14ac:dyDescent="0.25">
      <c r="A36" s="138">
        <v>35</v>
      </c>
      <c r="B36" s="175" t="s">
        <v>399</v>
      </c>
      <c r="C36" s="147" t="s">
        <v>400</v>
      </c>
      <c r="D36" t="s">
        <v>235</v>
      </c>
      <c r="E36" s="147" t="s">
        <v>236</v>
      </c>
      <c r="F36" s="148">
        <v>10000000000</v>
      </c>
      <c r="G36" s="149" t="s">
        <v>199</v>
      </c>
      <c r="H36" s="139" t="s">
        <v>237</v>
      </c>
      <c r="I36" s="151" t="s">
        <v>343</v>
      </c>
      <c r="J36" s="151" t="s">
        <v>239</v>
      </c>
      <c r="K36" s="147" t="s">
        <v>401</v>
      </c>
      <c r="L36" s="152" t="s">
        <v>402</v>
      </c>
      <c r="M36" t="s">
        <v>242</v>
      </c>
      <c r="N36" t="s">
        <v>242</v>
      </c>
      <c r="O36" t="s">
        <v>242</v>
      </c>
      <c r="P36" t="s">
        <v>242</v>
      </c>
    </row>
    <row r="37" spans="1:16" ht="31.5" x14ac:dyDescent="0.25">
      <c r="A37" s="138">
        <v>36</v>
      </c>
      <c r="B37" s="175" t="s">
        <v>403</v>
      </c>
      <c r="C37" s="147" t="s">
        <v>404</v>
      </c>
      <c r="D37" t="s">
        <v>235</v>
      </c>
      <c r="E37" s="147" t="s">
        <v>236</v>
      </c>
      <c r="F37" s="148">
        <v>2391661280</v>
      </c>
      <c r="G37" s="149" t="s">
        <v>200</v>
      </c>
      <c r="H37" s="139" t="s">
        <v>237</v>
      </c>
      <c r="I37" s="151" t="s">
        <v>405</v>
      </c>
      <c r="J37" s="151" t="s">
        <v>285</v>
      </c>
      <c r="K37" s="147" t="s">
        <v>406</v>
      </c>
      <c r="L37" s="152" t="s">
        <v>407</v>
      </c>
      <c r="M37" t="s">
        <v>242</v>
      </c>
      <c r="N37" t="s">
        <v>242</v>
      </c>
      <c r="O37" t="s">
        <v>242</v>
      </c>
      <c r="P37" t="s">
        <v>242</v>
      </c>
    </row>
    <row r="38" spans="1:16" ht="31.5" x14ac:dyDescent="0.25">
      <c r="A38" s="138">
        <v>37</v>
      </c>
      <c r="B38" s="175" t="s">
        <v>408</v>
      </c>
      <c r="C38" s="147" t="s">
        <v>361</v>
      </c>
      <c r="D38" t="s">
        <v>235</v>
      </c>
      <c r="E38" s="147" t="s">
        <v>236</v>
      </c>
      <c r="F38" s="148">
        <v>746000000</v>
      </c>
      <c r="G38" s="149" t="s">
        <v>199</v>
      </c>
      <c r="H38" s="139" t="s">
        <v>237</v>
      </c>
      <c r="I38" s="151" t="s">
        <v>409</v>
      </c>
      <c r="J38" s="151" t="s">
        <v>239</v>
      </c>
      <c r="K38" s="147" t="s">
        <v>410</v>
      </c>
      <c r="L38" s="152" t="s">
        <v>398</v>
      </c>
      <c r="M38" t="s">
        <v>242</v>
      </c>
      <c r="N38" t="s">
        <v>242</v>
      </c>
      <c r="O38" t="s">
        <v>242</v>
      </c>
      <c r="P38" t="s">
        <v>242</v>
      </c>
    </row>
    <row r="39" spans="1:16" ht="31.5" x14ac:dyDescent="0.25">
      <c r="A39" s="138">
        <v>38</v>
      </c>
      <c r="B39" s="175" t="s">
        <v>411</v>
      </c>
      <c r="C39" s="147" t="s">
        <v>412</v>
      </c>
      <c r="D39" t="s">
        <v>235</v>
      </c>
      <c r="E39" s="147" t="s">
        <v>236</v>
      </c>
      <c r="F39" s="148">
        <v>1500000000</v>
      </c>
      <c r="G39" s="149" t="s">
        <v>199</v>
      </c>
      <c r="H39" s="139" t="s">
        <v>237</v>
      </c>
      <c r="I39" s="151" t="s">
        <v>413</v>
      </c>
      <c r="J39" s="151" t="s">
        <v>239</v>
      </c>
      <c r="K39" s="147" t="s">
        <v>414</v>
      </c>
      <c r="L39" s="152" t="s">
        <v>398</v>
      </c>
      <c r="M39" t="s">
        <v>242</v>
      </c>
      <c r="N39" t="s">
        <v>242</v>
      </c>
      <c r="O39" t="s">
        <v>242</v>
      </c>
      <c r="P39" t="s">
        <v>242</v>
      </c>
    </row>
    <row r="40" spans="1:16" ht="115.5" x14ac:dyDescent="0.25">
      <c r="A40" s="138">
        <v>39</v>
      </c>
      <c r="B40" s="175" t="s">
        <v>415</v>
      </c>
      <c r="C40" s="147" t="s">
        <v>416</v>
      </c>
      <c r="D40" t="s">
        <v>235</v>
      </c>
      <c r="E40" s="147" t="s">
        <v>236</v>
      </c>
      <c r="F40" s="148">
        <v>1500000000</v>
      </c>
      <c r="G40" s="149" t="s">
        <v>199</v>
      </c>
      <c r="H40" s="139" t="s">
        <v>237</v>
      </c>
      <c r="I40" s="151" t="s">
        <v>417</v>
      </c>
      <c r="J40" s="151" t="s">
        <v>279</v>
      </c>
      <c r="K40" s="147" t="s">
        <v>418</v>
      </c>
      <c r="L40" s="152" t="s">
        <v>419</v>
      </c>
      <c r="M40" s="176">
        <v>44854</v>
      </c>
      <c r="N40" s="176">
        <v>44859</v>
      </c>
      <c r="O40">
        <v>0</v>
      </c>
      <c r="P40">
        <v>0</v>
      </c>
    </row>
    <row r="41" spans="1:16" ht="63" x14ac:dyDescent="0.25">
      <c r="A41" s="138">
        <v>40</v>
      </c>
      <c r="B41" s="175" t="s">
        <v>420</v>
      </c>
      <c r="C41" s="147" t="s">
        <v>421</v>
      </c>
      <c r="D41" t="s">
        <v>235</v>
      </c>
      <c r="E41" s="147" t="s">
        <v>236</v>
      </c>
      <c r="F41" s="148">
        <v>2630006912</v>
      </c>
      <c r="G41" s="149" t="s">
        <v>199</v>
      </c>
      <c r="H41" s="139" t="s">
        <v>237</v>
      </c>
      <c r="I41" s="151" t="s">
        <v>422</v>
      </c>
      <c r="J41" s="151" t="s">
        <v>239</v>
      </c>
      <c r="K41" s="147" t="s">
        <v>423</v>
      </c>
      <c r="L41" s="152" t="s">
        <v>424</v>
      </c>
      <c r="M41" t="s">
        <v>242</v>
      </c>
      <c r="N41" t="s">
        <v>242</v>
      </c>
      <c r="O41" t="s">
        <v>242</v>
      </c>
      <c r="P41" t="s">
        <v>242</v>
      </c>
    </row>
    <row r="42" spans="1:16" ht="42" x14ac:dyDescent="0.25">
      <c r="A42" s="138">
        <v>41</v>
      </c>
      <c r="B42" s="175" t="s">
        <v>425</v>
      </c>
      <c r="C42" s="147" t="s">
        <v>426</v>
      </c>
      <c r="D42" t="s">
        <v>235</v>
      </c>
      <c r="E42" s="147" t="s">
        <v>236</v>
      </c>
      <c r="F42" s="148">
        <v>865350000</v>
      </c>
      <c r="G42" s="149" t="s">
        <v>255</v>
      </c>
      <c r="H42" s="139" t="s">
        <v>237</v>
      </c>
      <c r="I42" s="151" t="s">
        <v>427</v>
      </c>
      <c r="J42" s="151" t="s">
        <v>285</v>
      </c>
      <c r="K42" s="147" t="s">
        <v>429</v>
      </c>
      <c r="L42" s="152" t="s">
        <v>430</v>
      </c>
      <c r="M42" t="s">
        <v>242</v>
      </c>
      <c r="N42" t="s">
        <v>242</v>
      </c>
      <c r="O42" t="s">
        <v>242</v>
      </c>
      <c r="P42" t="s">
        <v>242</v>
      </c>
    </row>
    <row r="43" spans="1:16" ht="31.5" x14ac:dyDescent="0.25">
      <c r="A43" s="138">
        <v>42</v>
      </c>
      <c r="B43" s="175" t="s">
        <v>431</v>
      </c>
      <c r="C43" s="149" t="s">
        <v>361</v>
      </c>
      <c r="D43" t="s">
        <v>235</v>
      </c>
      <c r="E43" s="147" t="s">
        <v>236</v>
      </c>
      <c r="F43" s="148">
        <v>1000000000</v>
      </c>
      <c r="G43" s="149" t="s">
        <v>199</v>
      </c>
      <c r="H43" s="139" t="s">
        <v>237</v>
      </c>
      <c r="I43" s="151" t="s">
        <v>432</v>
      </c>
      <c r="J43" s="151" t="s">
        <v>239</v>
      </c>
      <c r="K43" s="147" t="s">
        <v>433</v>
      </c>
      <c r="L43" s="152" t="s">
        <v>434</v>
      </c>
      <c r="M43" t="s">
        <v>242</v>
      </c>
      <c r="N43" t="s">
        <v>242</v>
      </c>
      <c r="O43" t="s">
        <v>242</v>
      </c>
      <c r="P43" t="s">
        <v>242</v>
      </c>
    </row>
    <row r="44" spans="1:16" ht="42" x14ac:dyDescent="0.25">
      <c r="A44" s="138">
        <v>43</v>
      </c>
      <c r="B44" s="163" t="s">
        <v>435</v>
      </c>
      <c r="C44" s="147" t="s">
        <v>436</v>
      </c>
      <c r="D44" t="s">
        <v>235</v>
      </c>
      <c r="E44" s="147" t="s">
        <v>236</v>
      </c>
      <c r="F44" s="148">
        <v>1900000000</v>
      </c>
      <c r="G44" s="149" t="s">
        <v>199</v>
      </c>
      <c r="H44" s="139" t="s">
        <v>237</v>
      </c>
      <c r="I44" s="151" t="s">
        <v>437</v>
      </c>
      <c r="J44" s="151" t="s">
        <v>239</v>
      </c>
      <c r="K44" s="147" t="s">
        <v>438</v>
      </c>
      <c r="L44" s="152" t="s">
        <v>439</v>
      </c>
      <c r="M44" t="s">
        <v>242</v>
      </c>
      <c r="N44" t="s">
        <v>242</v>
      </c>
      <c r="O44" t="s">
        <v>242</v>
      </c>
      <c r="P44" t="s">
        <v>242</v>
      </c>
    </row>
    <row r="45" spans="1:16" ht="52.5" x14ac:dyDescent="0.25">
      <c r="A45" s="138">
        <v>44</v>
      </c>
      <c r="B45" s="175" t="s">
        <v>440</v>
      </c>
      <c r="C45" s="147" t="s">
        <v>441</v>
      </c>
      <c r="D45" t="s">
        <v>235</v>
      </c>
      <c r="E45" s="147" t="s">
        <v>236</v>
      </c>
      <c r="F45" s="148">
        <v>1040000000</v>
      </c>
      <c r="G45" s="149" t="s">
        <v>199</v>
      </c>
      <c r="H45" s="139" t="s">
        <v>237</v>
      </c>
      <c r="I45" s="151" t="s">
        <v>442</v>
      </c>
      <c r="J45" s="151" t="s">
        <v>279</v>
      </c>
      <c r="K45" s="147" t="s">
        <v>443</v>
      </c>
      <c r="L45" s="152" t="s">
        <v>444</v>
      </c>
      <c r="M45" s="176">
        <v>44749</v>
      </c>
      <c r="N45" s="176">
        <v>44796</v>
      </c>
      <c r="O45">
        <v>0</v>
      </c>
      <c r="P45">
        <v>0</v>
      </c>
    </row>
    <row r="46" spans="1:16" ht="42" x14ac:dyDescent="0.25">
      <c r="A46" s="138">
        <v>45</v>
      </c>
      <c r="B46" s="175" t="s">
        <v>445</v>
      </c>
      <c r="C46" s="147" t="s">
        <v>253</v>
      </c>
      <c r="D46" t="s">
        <v>235</v>
      </c>
      <c r="E46" s="147" t="s">
        <v>236</v>
      </c>
      <c r="F46" s="148">
        <v>4500000000</v>
      </c>
      <c r="G46" s="149" t="s">
        <v>255</v>
      </c>
      <c r="H46" s="139" t="s">
        <v>237</v>
      </c>
      <c r="I46" s="151" t="s">
        <v>446</v>
      </c>
      <c r="J46" s="151" t="s">
        <v>285</v>
      </c>
      <c r="K46" s="147" t="s">
        <v>447</v>
      </c>
      <c r="L46" s="152" t="s">
        <v>448</v>
      </c>
      <c r="M46" t="s">
        <v>242</v>
      </c>
      <c r="N46" t="s">
        <v>242</v>
      </c>
      <c r="O46" t="s">
        <v>242</v>
      </c>
      <c r="P46" t="s">
        <v>242</v>
      </c>
    </row>
    <row r="47" spans="1:16" ht="52.5" x14ac:dyDescent="0.25">
      <c r="A47" s="138">
        <v>46</v>
      </c>
      <c r="B47" s="175" t="s">
        <v>449</v>
      </c>
      <c r="C47" s="147" t="s">
        <v>421</v>
      </c>
      <c r="D47" t="s">
        <v>235</v>
      </c>
      <c r="E47" s="147" t="s">
        <v>236</v>
      </c>
      <c r="F47" s="148">
        <v>1144000000</v>
      </c>
      <c r="G47" s="149" t="s">
        <v>199</v>
      </c>
      <c r="H47" s="139" t="s">
        <v>237</v>
      </c>
      <c r="I47" s="151" t="s">
        <v>450</v>
      </c>
      <c r="J47" s="151" t="s">
        <v>239</v>
      </c>
      <c r="K47" s="147" t="s">
        <v>451</v>
      </c>
      <c r="L47" s="152" t="s">
        <v>452</v>
      </c>
      <c r="M47" t="s">
        <v>242</v>
      </c>
      <c r="N47" t="s">
        <v>242</v>
      </c>
      <c r="O47" t="s">
        <v>242</v>
      </c>
      <c r="P47" t="s">
        <v>242</v>
      </c>
    </row>
    <row r="48" spans="1:16" ht="42" x14ac:dyDescent="0.25">
      <c r="A48" s="138">
        <v>47</v>
      </c>
      <c r="B48" s="175" t="s">
        <v>453</v>
      </c>
      <c r="C48" s="147" t="s">
        <v>454</v>
      </c>
      <c r="D48" t="s">
        <v>235</v>
      </c>
      <c r="E48" s="147" t="s">
        <v>236</v>
      </c>
      <c r="F48" s="148">
        <v>2600000000</v>
      </c>
      <c r="G48" s="149" t="s">
        <v>199</v>
      </c>
      <c r="H48" s="139" t="s">
        <v>237</v>
      </c>
      <c r="I48" s="151" t="s">
        <v>450</v>
      </c>
      <c r="J48" s="151" t="s">
        <v>239</v>
      </c>
      <c r="K48" s="147" t="s">
        <v>455</v>
      </c>
      <c r="L48" s="152" t="s">
        <v>456</v>
      </c>
      <c r="M48" t="s">
        <v>242</v>
      </c>
      <c r="N48" t="s">
        <v>242</v>
      </c>
      <c r="O48" t="s">
        <v>242</v>
      </c>
      <c r="P48" t="s">
        <v>242</v>
      </c>
    </row>
    <row r="49" spans="1:16" ht="31.5" x14ac:dyDescent="0.25">
      <c r="A49" s="138">
        <v>48</v>
      </c>
      <c r="B49" s="175" t="s">
        <v>457</v>
      </c>
      <c r="C49" s="147" t="s">
        <v>458</v>
      </c>
      <c r="D49" t="s">
        <v>235</v>
      </c>
      <c r="E49" s="147" t="s">
        <v>236</v>
      </c>
      <c r="F49" s="148">
        <v>7982860000</v>
      </c>
      <c r="G49" s="149" t="s">
        <v>255</v>
      </c>
      <c r="H49" s="139" t="s">
        <v>237</v>
      </c>
      <c r="I49" s="151" t="s">
        <v>459</v>
      </c>
      <c r="J49" s="151" t="s">
        <v>285</v>
      </c>
      <c r="K49" s="147" t="s">
        <v>460</v>
      </c>
      <c r="L49" s="152" t="s">
        <v>461</v>
      </c>
      <c r="M49" t="s">
        <v>242</v>
      </c>
      <c r="N49" t="s">
        <v>242</v>
      </c>
      <c r="O49" t="s">
        <v>242</v>
      </c>
      <c r="P49" t="s">
        <v>242</v>
      </c>
    </row>
    <row r="50" spans="1:16" ht="42" x14ac:dyDescent="0.25">
      <c r="A50" s="138">
        <v>49</v>
      </c>
      <c r="B50" s="175" t="s">
        <v>462</v>
      </c>
      <c r="C50" s="147" t="s">
        <v>463</v>
      </c>
      <c r="D50" t="s">
        <v>235</v>
      </c>
      <c r="E50" s="147" t="s">
        <v>236</v>
      </c>
      <c r="F50" s="148">
        <v>2400000000</v>
      </c>
      <c r="G50" s="149" t="s">
        <v>255</v>
      </c>
      <c r="H50" s="139" t="s">
        <v>237</v>
      </c>
      <c r="I50" s="151" t="s">
        <v>464</v>
      </c>
      <c r="J50" s="151" t="s">
        <v>1238</v>
      </c>
      <c r="K50" s="147" t="s">
        <v>465</v>
      </c>
      <c r="L50" s="152" t="s">
        <v>466</v>
      </c>
      <c r="M50" t="s">
        <v>242</v>
      </c>
      <c r="N50" t="s">
        <v>242</v>
      </c>
      <c r="O50" t="s">
        <v>242</v>
      </c>
      <c r="P50" t="s">
        <v>242</v>
      </c>
    </row>
    <row r="51" spans="1:16" ht="31.5" x14ac:dyDescent="0.25">
      <c r="A51" s="138">
        <v>50</v>
      </c>
      <c r="B51" s="175" t="s">
        <v>467</v>
      </c>
      <c r="C51" s="147" t="s">
        <v>468</v>
      </c>
      <c r="D51" t="s">
        <v>235</v>
      </c>
      <c r="E51" s="147" t="s">
        <v>236</v>
      </c>
      <c r="F51" s="148">
        <v>3600000000</v>
      </c>
      <c r="G51" s="149" t="s">
        <v>199</v>
      </c>
      <c r="H51" s="139" t="s">
        <v>237</v>
      </c>
      <c r="I51" s="151" t="s">
        <v>469</v>
      </c>
      <c r="J51" s="151" t="s">
        <v>239</v>
      </c>
      <c r="K51" s="147" t="s">
        <v>470</v>
      </c>
      <c r="L51" s="152" t="s">
        <v>471</v>
      </c>
      <c r="M51" t="s">
        <v>242</v>
      </c>
      <c r="N51" t="s">
        <v>242</v>
      </c>
      <c r="O51" t="s">
        <v>242</v>
      </c>
      <c r="P51" t="s">
        <v>242</v>
      </c>
    </row>
    <row r="52" spans="1:16" ht="63" x14ac:dyDescent="0.25">
      <c r="A52" s="138">
        <v>51</v>
      </c>
      <c r="B52" s="175" t="s">
        <v>472</v>
      </c>
      <c r="C52" s="147" t="s">
        <v>473</v>
      </c>
      <c r="D52" t="s">
        <v>235</v>
      </c>
      <c r="E52" s="147" t="s">
        <v>236</v>
      </c>
      <c r="F52" s="148">
        <v>1800000000</v>
      </c>
      <c r="G52" s="149" t="s">
        <v>255</v>
      </c>
      <c r="H52" s="139" t="s">
        <v>237</v>
      </c>
      <c r="I52" s="151" t="s">
        <v>474</v>
      </c>
      <c r="J52" s="151" t="s">
        <v>257</v>
      </c>
      <c r="K52" s="147" t="s">
        <v>475</v>
      </c>
      <c r="L52" s="152" t="s">
        <v>476</v>
      </c>
      <c r="M52" t="s">
        <v>242</v>
      </c>
      <c r="N52" t="s">
        <v>242</v>
      </c>
      <c r="O52" t="s">
        <v>242</v>
      </c>
      <c r="P52" t="s">
        <v>242</v>
      </c>
    </row>
    <row r="53" spans="1:16" ht="42" x14ac:dyDescent="0.25">
      <c r="A53" s="138">
        <v>52</v>
      </c>
      <c r="B53" s="175" t="s">
        <v>477</v>
      </c>
      <c r="C53" s="147" t="s">
        <v>273</v>
      </c>
      <c r="D53" t="s">
        <v>235</v>
      </c>
      <c r="E53" s="147" t="s">
        <v>236</v>
      </c>
      <c r="F53" s="148">
        <v>1050653007</v>
      </c>
      <c r="G53" s="149" t="s">
        <v>199</v>
      </c>
      <c r="H53" s="139" t="s">
        <v>237</v>
      </c>
      <c r="I53" s="151" t="s">
        <v>478</v>
      </c>
      <c r="J53" s="151" t="s">
        <v>239</v>
      </c>
      <c r="K53" s="147" t="s">
        <v>479</v>
      </c>
      <c r="L53" s="152" t="s">
        <v>306</v>
      </c>
      <c r="M53" t="s">
        <v>242</v>
      </c>
      <c r="N53" t="s">
        <v>242</v>
      </c>
      <c r="O53" t="s">
        <v>242</v>
      </c>
      <c r="P53" t="s">
        <v>242</v>
      </c>
    </row>
    <row r="54" spans="1:16" ht="52.5" x14ac:dyDescent="0.25">
      <c r="A54" s="138">
        <v>53</v>
      </c>
      <c r="B54" s="175" t="s">
        <v>480</v>
      </c>
      <c r="C54" s="147" t="s">
        <v>273</v>
      </c>
      <c r="D54" t="s">
        <v>235</v>
      </c>
      <c r="E54" s="147" t="s">
        <v>236</v>
      </c>
      <c r="F54" s="148">
        <v>1915000000</v>
      </c>
      <c r="G54" s="149" t="s">
        <v>199</v>
      </c>
      <c r="H54" s="139" t="s">
        <v>237</v>
      </c>
      <c r="I54" s="151" t="s">
        <v>481</v>
      </c>
      <c r="J54" s="151" t="s">
        <v>239</v>
      </c>
      <c r="K54" s="147" t="s">
        <v>482</v>
      </c>
      <c r="L54" s="152" t="s">
        <v>483</v>
      </c>
      <c r="M54" t="s">
        <v>242</v>
      </c>
      <c r="N54" t="s">
        <v>242</v>
      </c>
      <c r="O54" t="s">
        <v>242</v>
      </c>
      <c r="P54" t="s">
        <v>242</v>
      </c>
    </row>
    <row r="55" spans="1:16" ht="31.5" x14ac:dyDescent="0.25">
      <c r="A55" s="138">
        <v>54</v>
      </c>
      <c r="B55" s="175" t="s">
        <v>484</v>
      </c>
      <c r="C55" s="147" t="s">
        <v>485</v>
      </c>
      <c r="D55" t="s">
        <v>235</v>
      </c>
      <c r="E55" s="147" t="s">
        <v>236</v>
      </c>
      <c r="F55" s="148">
        <v>1215000000</v>
      </c>
      <c r="G55" s="149" t="s">
        <v>255</v>
      </c>
      <c r="H55" s="139" t="s">
        <v>237</v>
      </c>
      <c r="I55" s="151" t="s">
        <v>486</v>
      </c>
      <c r="J55" s="151" t="s">
        <v>285</v>
      </c>
      <c r="K55" s="147" t="s">
        <v>487</v>
      </c>
      <c r="L55" s="152" t="s">
        <v>488</v>
      </c>
      <c r="M55" t="s">
        <v>242</v>
      </c>
      <c r="N55" t="s">
        <v>242</v>
      </c>
      <c r="O55" t="s">
        <v>242</v>
      </c>
      <c r="P55" t="s">
        <v>242</v>
      </c>
    </row>
    <row r="56" spans="1:16" ht="42" x14ac:dyDescent="0.25">
      <c r="A56" s="138">
        <v>55</v>
      </c>
      <c r="B56" s="175" t="s">
        <v>489</v>
      </c>
      <c r="C56" s="147" t="s">
        <v>308</v>
      </c>
      <c r="D56" t="s">
        <v>235</v>
      </c>
      <c r="E56" s="147" t="s">
        <v>236</v>
      </c>
      <c r="F56" s="151" t="s">
        <v>490</v>
      </c>
      <c r="G56" s="149" t="s">
        <v>199</v>
      </c>
      <c r="H56" s="139" t="s">
        <v>237</v>
      </c>
      <c r="I56" s="151" t="s">
        <v>491</v>
      </c>
      <c r="J56" s="151" t="s">
        <v>239</v>
      </c>
      <c r="K56" s="147" t="s">
        <v>492</v>
      </c>
      <c r="L56" s="152" t="s">
        <v>456</v>
      </c>
      <c r="M56" t="s">
        <v>242</v>
      </c>
      <c r="N56" t="s">
        <v>242</v>
      </c>
      <c r="O56" t="s">
        <v>242</v>
      </c>
      <c r="P56" t="s">
        <v>242</v>
      </c>
    </row>
    <row r="57" spans="1:16" ht="73.5" x14ac:dyDescent="0.25">
      <c r="A57" s="138">
        <v>56</v>
      </c>
      <c r="B57" s="175" t="s">
        <v>493</v>
      </c>
      <c r="C57" s="147" t="s">
        <v>273</v>
      </c>
      <c r="D57" t="s">
        <v>235</v>
      </c>
      <c r="E57" s="147" t="s">
        <v>236</v>
      </c>
      <c r="F57" s="148">
        <v>6366714561</v>
      </c>
      <c r="G57" s="149" t="s">
        <v>255</v>
      </c>
      <c r="H57" s="139" t="s">
        <v>237</v>
      </c>
      <c r="I57" s="151" t="s">
        <v>494</v>
      </c>
      <c r="J57" s="151" t="s">
        <v>257</v>
      </c>
      <c r="K57" s="147" t="s">
        <v>495</v>
      </c>
      <c r="L57" s="152" t="s">
        <v>496</v>
      </c>
      <c r="M57" t="s">
        <v>242</v>
      </c>
      <c r="N57" t="s">
        <v>242</v>
      </c>
      <c r="O57" t="s">
        <v>242</v>
      </c>
      <c r="P57" t="s">
        <v>242</v>
      </c>
    </row>
    <row r="58" spans="1:16" ht="21" x14ac:dyDescent="0.25">
      <c r="A58" s="138">
        <v>57</v>
      </c>
      <c r="B58" s="175" t="s">
        <v>497</v>
      </c>
      <c r="C58" s="147" t="s">
        <v>498</v>
      </c>
      <c r="D58" t="s">
        <v>235</v>
      </c>
      <c r="E58" s="147" t="s">
        <v>236</v>
      </c>
      <c r="F58" s="148">
        <v>305000000</v>
      </c>
      <c r="G58" s="149" t="s">
        <v>200</v>
      </c>
      <c r="H58" s="139" t="s">
        <v>237</v>
      </c>
      <c r="I58" s="151" t="s">
        <v>499</v>
      </c>
      <c r="J58" s="151" t="s">
        <v>285</v>
      </c>
      <c r="K58" s="147" t="s">
        <v>500</v>
      </c>
      <c r="L58" s="152" t="s">
        <v>501</v>
      </c>
      <c r="M58" t="s">
        <v>242</v>
      </c>
      <c r="N58" t="s">
        <v>242</v>
      </c>
      <c r="O58" t="s">
        <v>242</v>
      </c>
      <c r="P58" t="s">
        <v>242</v>
      </c>
    </row>
    <row r="59" spans="1:16" ht="21" x14ac:dyDescent="0.25">
      <c r="A59" s="138">
        <v>58</v>
      </c>
      <c r="B59" s="175" t="s">
        <v>502</v>
      </c>
      <c r="C59" s="147" t="s">
        <v>503</v>
      </c>
      <c r="D59" t="s">
        <v>235</v>
      </c>
      <c r="E59" s="147" t="s">
        <v>236</v>
      </c>
      <c r="F59" s="148">
        <v>3600000000</v>
      </c>
      <c r="G59" s="149" t="s">
        <v>200</v>
      </c>
      <c r="H59" s="139" t="s">
        <v>237</v>
      </c>
      <c r="I59" s="151" t="s">
        <v>499</v>
      </c>
      <c r="J59" s="151" t="s">
        <v>285</v>
      </c>
      <c r="K59" s="147" t="s">
        <v>504</v>
      </c>
      <c r="L59" s="152" t="s">
        <v>505</v>
      </c>
      <c r="M59" t="s">
        <v>242</v>
      </c>
      <c r="N59" t="s">
        <v>242</v>
      </c>
      <c r="O59" t="s">
        <v>242</v>
      </c>
      <c r="P59" t="s">
        <v>242</v>
      </c>
    </row>
    <row r="60" spans="1:16" ht="31.5" x14ac:dyDescent="0.25">
      <c r="A60" s="138">
        <v>59</v>
      </c>
      <c r="B60" s="175" t="s">
        <v>506</v>
      </c>
      <c r="C60" s="147" t="s">
        <v>458</v>
      </c>
      <c r="D60" t="s">
        <v>235</v>
      </c>
      <c r="E60" s="147" t="s">
        <v>236</v>
      </c>
      <c r="F60" s="148">
        <v>635880000</v>
      </c>
      <c r="G60" s="149" t="s">
        <v>200</v>
      </c>
      <c r="H60" s="139" t="s">
        <v>237</v>
      </c>
      <c r="I60" s="151" t="s">
        <v>499</v>
      </c>
      <c r="J60" s="151" t="s">
        <v>285</v>
      </c>
      <c r="K60" s="147" t="s">
        <v>507</v>
      </c>
      <c r="L60" s="152" t="s">
        <v>508</v>
      </c>
      <c r="M60" t="s">
        <v>242</v>
      </c>
      <c r="N60" t="s">
        <v>242</v>
      </c>
      <c r="O60" t="s">
        <v>242</v>
      </c>
      <c r="P60" t="s">
        <v>242</v>
      </c>
    </row>
    <row r="61" spans="1:16" ht="21" x14ac:dyDescent="0.25">
      <c r="A61" s="138">
        <v>60</v>
      </c>
      <c r="B61" s="175" t="s">
        <v>509</v>
      </c>
      <c r="C61" s="147" t="s">
        <v>510</v>
      </c>
      <c r="D61" t="s">
        <v>235</v>
      </c>
      <c r="E61" s="147" t="s">
        <v>236</v>
      </c>
      <c r="F61" s="148">
        <v>1100000000</v>
      </c>
      <c r="G61" s="149" t="s">
        <v>199</v>
      </c>
      <c r="H61" s="139" t="s">
        <v>237</v>
      </c>
      <c r="I61" s="151" t="s">
        <v>511</v>
      </c>
      <c r="J61" s="151" t="s">
        <v>239</v>
      </c>
      <c r="K61" s="147" t="s">
        <v>512</v>
      </c>
      <c r="L61" s="152" t="s">
        <v>513</v>
      </c>
      <c r="M61" t="s">
        <v>242</v>
      </c>
      <c r="N61" t="s">
        <v>242</v>
      </c>
      <c r="O61" t="s">
        <v>242</v>
      </c>
      <c r="P61" t="s">
        <v>242</v>
      </c>
    </row>
    <row r="62" spans="1:16" ht="52.5" x14ac:dyDescent="0.25">
      <c r="A62" s="138">
        <v>61</v>
      </c>
      <c r="B62" s="175" t="s">
        <v>514</v>
      </c>
      <c r="C62" s="147" t="s">
        <v>273</v>
      </c>
      <c r="D62" t="s">
        <v>235</v>
      </c>
      <c r="E62" s="147" t="s">
        <v>236</v>
      </c>
      <c r="F62" s="148">
        <v>550000000</v>
      </c>
      <c r="G62" s="149" t="s">
        <v>202</v>
      </c>
      <c r="H62" s="139" t="s">
        <v>237</v>
      </c>
      <c r="I62" s="151" t="s">
        <v>515</v>
      </c>
      <c r="J62" s="151" t="s">
        <v>257</v>
      </c>
      <c r="K62" s="147" t="s">
        <v>516</v>
      </c>
      <c r="L62" s="152" t="s">
        <v>517</v>
      </c>
      <c r="M62" t="s">
        <v>242</v>
      </c>
      <c r="N62" t="s">
        <v>242</v>
      </c>
      <c r="O62" t="s">
        <v>242</v>
      </c>
      <c r="P62" t="s">
        <v>242</v>
      </c>
    </row>
    <row r="63" spans="1:16" ht="21" x14ac:dyDescent="0.25">
      <c r="A63" s="138">
        <v>62</v>
      </c>
      <c r="B63" s="175" t="s">
        <v>518</v>
      </c>
      <c r="C63" s="147" t="s">
        <v>510</v>
      </c>
      <c r="D63" t="s">
        <v>235</v>
      </c>
      <c r="E63" s="147" t="s">
        <v>236</v>
      </c>
      <c r="F63" s="148">
        <v>454260646</v>
      </c>
      <c r="G63" s="149" t="s">
        <v>199</v>
      </c>
      <c r="H63" s="139" t="s">
        <v>237</v>
      </c>
      <c r="I63" s="151" t="s">
        <v>511</v>
      </c>
      <c r="J63" s="151" t="s">
        <v>239</v>
      </c>
      <c r="K63" s="147" t="s">
        <v>519</v>
      </c>
      <c r="L63" s="152" t="s">
        <v>264</v>
      </c>
      <c r="M63" t="s">
        <v>242</v>
      </c>
      <c r="N63" t="s">
        <v>242</v>
      </c>
      <c r="O63" t="s">
        <v>242</v>
      </c>
      <c r="P63" t="s">
        <v>242</v>
      </c>
    </row>
    <row r="64" spans="1:16" ht="31.5" x14ac:dyDescent="0.25">
      <c r="A64" s="138">
        <v>63</v>
      </c>
      <c r="B64" s="175" t="s">
        <v>520</v>
      </c>
      <c r="C64" s="147" t="s">
        <v>503</v>
      </c>
      <c r="D64" t="s">
        <v>235</v>
      </c>
      <c r="E64" s="147" t="s">
        <v>236</v>
      </c>
      <c r="F64" s="148">
        <v>350000</v>
      </c>
      <c r="G64" s="149" t="s">
        <v>200</v>
      </c>
      <c r="H64" s="139" t="s">
        <v>237</v>
      </c>
      <c r="I64" s="151" t="s">
        <v>499</v>
      </c>
      <c r="J64" s="151" t="s">
        <v>285</v>
      </c>
      <c r="K64" s="147" t="s">
        <v>521</v>
      </c>
      <c r="L64" s="152" t="s">
        <v>522</v>
      </c>
      <c r="M64" t="s">
        <v>242</v>
      </c>
      <c r="N64" t="s">
        <v>242</v>
      </c>
      <c r="O64" t="s">
        <v>242</v>
      </c>
      <c r="P64" t="s">
        <v>242</v>
      </c>
    </row>
    <row r="65" spans="1:16" ht="52.5" x14ac:dyDescent="0.25">
      <c r="A65" s="138">
        <v>64</v>
      </c>
      <c r="B65" s="175" t="s">
        <v>523</v>
      </c>
      <c r="C65" s="147" t="s">
        <v>524</v>
      </c>
      <c r="D65" t="s">
        <v>235</v>
      </c>
      <c r="E65" s="147" t="s">
        <v>236</v>
      </c>
      <c r="F65" s="148">
        <v>600000000</v>
      </c>
      <c r="G65" s="149" t="s">
        <v>199</v>
      </c>
      <c r="H65" s="139" t="s">
        <v>237</v>
      </c>
      <c r="I65" s="151" t="s">
        <v>525</v>
      </c>
      <c r="J65" s="151" t="s">
        <v>239</v>
      </c>
      <c r="K65" s="147" t="s">
        <v>526</v>
      </c>
      <c r="L65" s="152" t="s">
        <v>527</v>
      </c>
      <c r="M65" t="s">
        <v>242</v>
      </c>
      <c r="N65" t="s">
        <v>242</v>
      </c>
      <c r="O65" t="s">
        <v>242</v>
      </c>
      <c r="P65" t="s">
        <v>242</v>
      </c>
    </row>
    <row r="66" spans="1:16" ht="63" x14ac:dyDescent="0.25">
      <c r="A66" s="138">
        <v>65</v>
      </c>
      <c r="B66" s="175" t="s">
        <v>528</v>
      </c>
      <c r="C66" s="147" t="s">
        <v>529</v>
      </c>
      <c r="D66" t="s">
        <v>235</v>
      </c>
      <c r="E66" s="147" t="s">
        <v>236</v>
      </c>
      <c r="F66" s="148">
        <v>320000000</v>
      </c>
      <c r="G66" s="149" t="s">
        <v>199</v>
      </c>
      <c r="H66" s="139" t="s">
        <v>237</v>
      </c>
      <c r="I66" s="151" t="s">
        <v>525</v>
      </c>
      <c r="J66" s="151" t="s">
        <v>239</v>
      </c>
      <c r="K66" s="147" t="s">
        <v>530</v>
      </c>
      <c r="L66" s="152" t="s">
        <v>531</v>
      </c>
      <c r="M66" s="176">
        <v>44630</v>
      </c>
      <c r="N66" t="s">
        <v>532</v>
      </c>
      <c r="O66">
        <v>0</v>
      </c>
      <c r="P66">
        <v>0</v>
      </c>
    </row>
    <row r="67" spans="1:16" ht="21" x14ac:dyDescent="0.25">
      <c r="A67" s="138">
        <v>66</v>
      </c>
      <c r="B67" s="175" t="s">
        <v>533</v>
      </c>
      <c r="C67" s="147" t="s">
        <v>534</v>
      </c>
      <c r="D67" t="s">
        <v>235</v>
      </c>
      <c r="E67" s="147" t="s">
        <v>236</v>
      </c>
      <c r="F67" s="148">
        <v>4250000000</v>
      </c>
      <c r="G67" s="149" t="s">
        <v>200</v>
      </c>
      <c r="H67" s="139" t="s">
        <v>237</v>
      </c>
      <c r="I67" s="151" t="s">
        <v>499</v>
      </c>
      <c r="J67" s="151" t="s">
        <v>285</v>
      </c>
      <c r="K67" s="147" t="s">
        <v>535</v>
      </c>
      <c r="L67" s="152" t="s">
        <v>505</v>
      </c>
      <c r="M67" t="s">
        <v>242</v>
      </c>
      <c r="N67" t="s">
        <v>242</v>
      </c>
      <c r="O67" t="s">
        <v>242</v>
      </c>
      <c r="P67" t="s">
        <v>242</v>
      </c>
    </row>
    <row r="68" spans="1:16" ht="21" x14ac:dyDescent="0.25">
      <c r="A68" s="138">
        <v>67</v>
      </c>
      <c r="B68" s="175" t="s">
        <v>536</v>
      </c>
      <c r="C68" s="147" t="s">
        <v>537</v>
      </c>
      <c r="D68" t="s">
        <v>235</v>
      </c>
      <c r="E68" s="147" t="s">
        <v>236</v>
      </c>
      <c r="F68" s="148">
        <v>2397518551</v>
      </c>
      <c r="G68" s="149" t="s">
        <v>199</v>
      </c>
      <c r="H68" s="139" t="s">
        <v>237</v>
      </c>
      <c r="I68" s="151" t="s">
        <v>525</v>
      </c>
      <c r="J68" s="151" t="s">
        <v>239</v>
      </c>
      <c r="K68" s="147" t="s">
        <v>538</v>
      </c>
      <c r="L68" s="152" t="s">
        <v>539</v>
      </c>
      <c r="M68" t="s">
        <v>242</v>
      </c>
      <c r="N68" t="s">
        <v>242</v>
      </c>
      <c r="O68" t="s">
        <v>242</v>
      </c>
      <c r="P68" t="s">
        <v>242</v>
      </c>
    </row>
    <row r="69" spans="1:16" ht="21" x14ac:dyDescent="0.25">
      <c r="A69" s="138">
        <v>68</v>
      </c>
      <c r="B69" s="175" t="s">
        <v>540</v>
      </c>
      <c r="C69" s="147" t="s">
        <v>541</v>
      </c>
      <c r="D69" t="s">
        <v>235</v>
      </c>
      <c r="E69" s="147" t="s">
        <v>236</v>
      </c>
      <c r="F69" s="148">
        <v>305000000</v>
      </c>
      <c r="G69" s="149" t="s">
        <v>199</v>
      </c>
      <c r="H69" s="139" t="s">
        <v>237</v>
      </c>
      <c r="I69" s="151" t="s">
        <v>525</v>
      </c>
      <c r="J69" s="151" t="s">
        <v>239</v>
      </c>
      <c r="K69" s="147" t="s">
        <v>542</v>
      </c>
      <c r="L69" s="152" t="s">
        <v>539</v>
      </c>
      <c r="M69" t="s">
        <v>242</v>
      </c>
      <c r="N69" t="s">
        <v>242</v>
      </c>
      <c r="O69" t="s">
        <v>242</v>
      </c>
      <c r="P69" t="s">
        <v>242</v>
      </c>
    </row>
    <row r="70" spans="1:16" ht="52.5" x14ac:dyDescent="0.25">
      <c r="A70" s="138">
        <v>69</v>
      </c>
      <c r="B70" s="175" t="s">
        <v>543</v>
      </c>
      <c r="C70" s="147" t="s">
        <v>524</v>
      </c>
      <c r="D70" t="s">
        <v>235</v>
      </c>
      <c r="E70" s="147" t="s">
        <v>236</v>
      </c>
      <c r="F70" s="148">
        <v>870000000</v>
      </c>
      <c r="G70" s="149" t="s">
        <v>199</v>
      </c>
      <c r="H70" s="139" t="s">
        <v>237</v>
      </c>
      <c r="I70" s="151" t="s">
        <v>525</v>
      </c>
      <c r="J70" s="151" t="s">
        <v>239</v>
      </c>
      <c r="K70" s="147" t="s">
        <v>544</v>
      </c>
      <c r="L70" s="152" t="s">
        <v>545</v>
      </c>
      <c r="M70" t="s">
        <v>242</v>
      </c>
      <c r="N70" t="s">
        <v>242</v>
      </c>
      <c r="O70" t="s">
        <v>242</v>
      </c>
      <c r="P70" t="s">
        <v>242</v>
      </c>
    </row>
    <row r="71" spans="1:16" ht="21" x14ac:dyDescent="0.25">
      <c r="A71" s="138">
        <v>70</v>
      </c>
      <c r="B71" s="175" t="s">
        <v>546</v>
      </c>
      <c r="C71" s="147" t="s">
        <v>547</v>
      </c>
      <c r="D71" t="s">
        <v>235</v>
      </c>
      <c r="E71" s="147" t="s">
        <v>236</v>
      </c>
      <c r="F71" s="148">
        <v>810000000</v>
      </c>
      <c r="G71" s="149" t="s">
        <v>199</v>
      </c>
      <c r="H71" s="139" t="s">
        <v>237</v>
      </c>
      <c r="I71" s="151" t="s">
        <v>525</v>
      </c>
      <c r="J71" s="151" t="s">
        <v>239</v>
      </c>
      <c r="K71" s="147" t="s">
        <v>548</v>
      </c>
      <c r="L71" s="152" t="s">
        <v>264</v>
      </c>
      <c r="M71" t="s">
        <v>242</v>
      </c>
      <c r="N71" t="s">
        <v>242</v>
      </c>
      <c r="O71" t="s">
        <v>242</v>
      </c>
      <c r="P71" t="s">
        <v>242</v>
      </c>
    </row>
    <row r="72" spans="1:16" ht="21" x14ac:dyDescent="0.25">
      <c r="A72" s="138">
        <v>71</v>
      </c>
      <c r="B72" s="175" t="s">
        <v>549</v>
      </c>
      <c r="C72" s="147" t="s">
        <v>550</v>
      </c>
      <c r="D72" t="s">
        <v>235</v>
      </c>
      <c r="E72" s="147" t="s">
        <v>236</v>
      </c>
      <c r="F72" s="148">
        <v>903000000</v>
      </c>
      <c r="G72" s="149" t="s">
        <v>199</v>
      </c>
      <c r="H72" s="139" t="s">
        <v>237</v>
      </c>
      <c r="I72" s="151" t="s">
        <v>525</v>
      </c>
      <c r="J72" s="151" t="s">
        <v>239</v>
      </c>
      <c r="K72" s="147" t="s">
        <v>551</v>
      </c>
      <c r="L72" s="152" t="s">
        <v>552</v>
      </c>
      <c r="M72" t="s">
        <v>242</v>
      </c>
      <c r="N72" t="s">
        <v>242</v>
      </c>
      <c r="O72" t="s">
        <v>242</v>
      </c>
      <c r="P72" t="s">
        <v>242</v>
      </c>
    </row>
    <row r="73" spans="1:16" ht="21" x14ac:dyDescent="0.25">
      <c r="A73" s="138">
        <v>72</v>
      </c>
      <c r="B73" s="175" t="s">
        <v>553</v>
      </c>
      <c r="C73" s="147" t="s">
        <v>554</v>
      </c>
      <c r="D73" t="s">
        <v>235</v>
      </c>
      <c r="E73" s="147" t="s">
        <v>236</v>
      </c>
      <c r="F73" s="148">
        <v>2598056960</v>
      </c>
      <c r="G73" s="149" t="s">
        <v>200</v>
      </c>
      <c r="H73" s="139" t="s">
        <v>237</v>
      </c>
      <c r="I73" s="151" t="s">
        <v>499</v>
      </c>
      <c r="J73" s="151" t="s">
        <v>285</v>
      </c>
      <c r="K73" s="147" t="s">
        <v>555</v>
      </c>
      <c r="L73" s="152" t="s">
        <v>501</v>
      </c>
      <c r="M73" t="s">
        <v>242</v>
      </c>
      <c r="N73" t="s">
        <v>242</v>
      </c>
      <c r="O73" t="s">
        <v>242</v>
      </c>
      <c r="P73" t="s">
        <v>242</v>
      </c>
    </row>
    <row r="74" spans="1:16" ht="21" x14ac:dyDescent="0.25">
      <c r="A74" s="138">
        <v>73</v>
      </c>
      <c r="B74" s="175" t="s">
        <v>556</v>
      </c>
      <c r="C74" s="147" t="s">
        <v>550</v>
      </c>
      <c r="D74" t="s">
        <v>235</v>
      </c>
      <c r="E74" s="147" t="s">
        <v>236</v>
      </c>
      <c r="F74" s="148">
        <v>2973128895</v>
      </c>
      <c r="G74" s="149" t="s">
        <v>200</v>
      </c>
      <c r="H74" s="139" t="s">
        <v>237</v>
      </c>
      <c r="I74" s="151" t="s">
        <v>499</v>
      </c>
      <c r="J74" s="151" t="s">
        <v>285</v>
      </c>
      <c r="K74" s="147" t="s">
        <v>557</v>
      </c>
      <c r="L74" s="152" t="s">
        <v>558</v>
      </c>
      <c r="M74" t="s">
        <v>242</v>
      </c>
      <c r="N74" t="s">
        <v>242</v>
      </c>
      <c r="O74" t="s">
        <v>242</v>
      </c>
      <c r="P74" t="s">
        <v>242</v>
      </c>
    </row>
    <row r="75" spans="1:16" ht="42" x14ac:dyDescent="0.25">
      <c r="A75" s="138">
        <v>74</v>
      </c>
      <c r="B75" s="175" t="s">
        <v>559</v>
      </c>
      <c r="C75" s="147" t="s">
        <v>560</v>
      </c>
      <c r="D75" t="s">
        <v>235</v>
      </c>
      <c r="E75" s="147" t="s">
        <v>236</v>
      </c>
      <c r="F75" s="148">
        <v>1002000000</v>
      </c>
      <c r="G75" s="149" t="s">
        <v>199</v>
      </c>
      <c r="H75" s="139" t="s">
        <v>237</v>
      </c>
      <c r="I75" s="151" t="s">
        <v>525</v>
      </c>
      <c r="J75" s="151" t="s">
        <v>239</v>
      </c>
      <c r="K75" s="147" t="s">
        <v>561</v>
      </c>
      <c r="L75" s="152" t="s">
        <v>306</v>
      </c>
      <c r="M75" t="s">
        <v>242</v>
      </c>
      <c r="N75" t="s">
        <v>242</v>
      </c>
      <c r="O75" t="s">
        <v>242</v>
      </c>
      <c r="P75" t="s">
        <v>242</v>
      </c>
    </row>
    <row r="76" spans="1:16" ht="42" x14ac:dyDescent="0.25">
      <c r="A76" s="138">
        <v>75</v>
      </c>
      <c r="B76" s="175" t="s">
        <v>562</v>
      </c>
      <c r="C76" s="147" t="s">
        <v>253</v>
      </c>
      <c r="D76" t="s">
        <v>235</v>
      </c>
      <c r="E76" s="147" t="s">
        <v>236</v>
      </c>
      <c r="F76" s="148">
        <v>3507889320</v>
      </c>
      <c r="G76" s="149" t="s">
        <v>199</v>
      </c>
      <c r="H76" s="139" t="s">
        <v>237</v>
      </c>
      <c r="I76" s="151" t="s">
        <v>525</v>
      </c>
      <c r="J76" s="151" t="s">
        <v>239</v>
      </c>
      <c r="K76" s="147" t="s">
        <v>563</v>
      </c>
      <c r="L76" s="152" t="s">
        <v>306</v>
      </c>
      <c r="M76" t="s">
        <v>242</v>
      </c>
      <c r="N76" t="s">
        <v>242</v>
      </c>
      <c r="O76" t="s">
        <v>242</v>
      </c>
      <c r="P76" t="s">
        <v>242</v>
      </c>
    </row>
    <row r="77" spans="1:16" ht="42" x14ac:dyDescent="0.25">
      <c r="A77" s="138">
        <v>76</v>
      </c>
      <c r="B77" s="175" t="s">
        <v>564</v>
      </c>
      <c r="C77" s="147" t="s">
        <v>273</v>
      </c>
      <c r="D77" t="s">
        <v>235</v>
      </c>
      <c r="E77" s="147" t="s">
        <v>236</v>
      </c>
      <c r="F77" s="148">
        <v>255000000</v>
      </c>
      <c r="G77" s="149" t="s">
        <v>199</v>
      </c>
      <c r="H77" s="139" t="s">
        <v>237</v>
      </c>
      <c r="I77" s="151" t="s">
        <v>525</v>
      </c>
      <c r="J77" s="151" t="s">
        <v>239</v>
      </c>
      <c r="K77" s="147" t="s">
        <v>565</v>
      </c>
      <c r="L77" s="152" t="s">
        <v>306</v>
      </c>
      <c r="M77" t="s">
        <v>242</v>
      </c>
      <c r="N77" t="s">
        <v>242</v>
      </c>
      <c r="O77" t="s">
        <v>242</v>
      </c>
      <c r="P77" t="s">
        <v>242</v>
      </c>
    </row>
    <row r="78" spans="1:16" ht="21" x14ac:dyDescent="0.25">
      <c r="A78" s="138">
        <v>77</v>
      </c>
      <c r="B78" s="175" t="s">
        <v>566</v>
      </c>
      <c r="C78" s="147" t="s">
        <v>567</v>
      </c>
      <c r="D78" t="s">
        <v>235</v>
      </c>
      <c r="E78" s="147" t="s">
        <v>236</v>
      </c>
      <c r="F78" s="148">
        <v>1752845480</v>
      </c>
      <c r="G78" s="149" t="s">
        <v>200</v>
      </c>
      <c r="H78" s="139" t="s">
        <v>237</v>
      </c>
      <c r="I78" s="151" t="s">
        <v>568</v>
      </c>
      <c r="J78" s="151" t="s">
        <v>285</v>
      </c>
      <c r="K78" s="147" t="s">
        <v>569</v>
      </c>
      <c r="L78" s="152" t="s">
        <v>570</v>
      </c>
      <c r="M78" t="s">
        <v>242</v>
      </c>
      <c r="N78" t="s">
        <v>242</v>
      </c>
      <c r="O78" t="s">
        <v>242</v>
      </c>
      <c r="P78" t="s">
        <v>242</v>
      </c>
    </row>
    <row r="79" spans="1:16" ht="42" x14ac:dyDescent="0.25">
      <c r="A79" s="138">
        <v>78</v>
      </c>
      <c r="B79" s="175" t="s">
        <v>571</v>
      </c>
      <c r="C79" s="147" t="s">
        <v>550</v>
      </c>
      <c r="D79" t="s">
        <v>235</v>
      </c>
      <c r="E79" s="147" t="s">
        <v>236</v>
      </c>
      <c r="F79" s="148">
        <v>1074800000</v>
      </c>
      <c r="G79" s="149" t="s">
        <v>202</v>
      </c>
      <c r="H79" s="139" t="s">
        <v>237</v>
      </c>
      <c r="I79" s="151" t="s">
        <v>572</v>
      </c>
      <c r="J79" s="151" t="s">
        <v>257</v>
      </c>
      <c r="K79" s="147" t="s">
        <v>573</v>
      </c>
      <c r="L79" s="152" t="s">
        <v>574</v>
      </c>
      <c r="M79" t="s">
        <v>242</v>
      </c>
      <c r="N79" t="s">
        <v>242</v>
      </c>
      <c r="O79" t="s">
        <v>242</v>
      </c>
      <c r="P79" t="s">
        <v>242</v>
      </c>
    </row>
    <row r="80" spans="1:16" ht="21" x14ac:dyDescent="0.25">
      <c r="A80" s="138">
        <v>79</v>
      </c>
      <c r="B80" s="175" t="s">
        <v>575</v>
      </c>
      <c r="C80" s="147" t="s">
        <v>576</v>
      </c>
      <c r="D80" t="s">
        <v>235</v>
      </c>
      <c r="E80" s="147" t="s">
        <v>236</v>
      </c>
      <c r="F80" s="148">
        <v>2983500000</v>
      </c>
      <c r="G80" s="149" t="s">
        <v>199</v>
      </c>
      <c r="H80" s="139" t="s">
        <v>237</v>
      </c>
      <c r="I80" s="151" t="s">
        <v>525</v>
      </c>
      <c r="J80" s="151" t="s">
        <v>239</v>
      </c>
      <c r="K80" s="147" t="s">
        <v>577</v>
      </c>
      <c r="L80" s="152" t="s">
        <v>578</v>
      </c>
      <c r="M80" t="s">
        <v>242</v>
      </c>
      <c r="N80" t="s">
        <v>242</v>
      </c>
      <c r="O80" t="s">
        <v>242</v>
      </c>
      <c r="P80" t="s">
        <v>242</v>
      </c>
    </row>
    <row r="81" spans="1:16" ht="21" x14ac:dyDescent="0.25">
      <c r="A81" s="138">
        <v>80</v>
      </c>
      <c r="B81" s="175" t="s">
        <v>579</v>
      </c>
      <c r="C81" s="147" t="s">
        <v>503</v>
      </c>
      <c r="D81" t="s">
        <v>235</v>
      </c>
      <c r="E81" s="147" t="s">
        <v>236</v>
      </c>
      <c r="F81" s="148">
        <v>521732450</v>
      </c>
      <c r="G81" s="149" t="s">
        <v>200</v>
      </c>
      <c r="H81" s="139" t="s">
        <v>237</v>
      </c>
      <c r="I81" s="151" t="s">
        <v>499</v>
      </c>
      <c r="J81" s="151" t="s">
        <v>285</v>
      </c>
      <c r="K81" s="147" t="s">
        <v>580</v>
      </c>
      <c r="L81" s="152" t="s">
        <v>501</v>
      </c>
      <c r="M81" t="s">
        <v>242</v>
      </c>
      <c r="N81" t="s">
        <v>242</v>
      </c>
      <c r="O81" t="s">
        <v>242</v>
      </c>
      <c r="P81" t="s">
        <v>242</v>
      </c>
    </row>
    <row r="82" spans="1:16" ht="21" x14ac:dyDescent="0.25">
      <c r="A82" s="138">
        <v>81</v>
      </c>
      <c r="B82" s="175" t="s">
        <v>581</v>
      </c>
      <c r="C82" s="147" t="s">
        <v>485</v>
      </c>
      <c r="D82" t="s">
        <v>235</v>
      </c>
      <c r="E82" s="147" t="s">
        <v>236</v>
      </c>
      <c r="F82" s="148">
        <v>850000000</v>
      </c>
      <c r="G82" s="149" t="s">
        <v>200</v>
      </c>
      <c r="H82" s="139" t="s">
        <v>237</v>
      </c>
      <c r="I82" s="151" t="s">
        <v>499</v>
      </c>
      <c r="J82" s="151" t="s">
        <v>285</v>
      </c>
      <c r="K82" s="147" t="s">
        <v>582</v>
      </c>
      <c r="L82" s="152" t="s">
        <v>501</v>
      </c>
      <c r="M82" t="s">
        <v>242</v>
      </c>
      <c r="N82" t="s">
        <v>242</v>
      </c>
      <c r="O82" t="s">
        <v>242</v>
      </c>
      <c r="P82" t="s">
        <v>242</v>
      </c>
    </row>
    <row r="83" spans="1:16" ht="21" x14ac:dyDescent="0.25">
      <c r="A83" s="138">
        <v>82</v>
      </c>
      <c r="B83" s="175" t="s">
        <v>583</v>
      </c>
      <c r="C83" s="147" t="s">
        <v>584</v>
      </c>
      <c r="D83" t="s">
        <v>235</v>
      </c>
      <c r="E83" s="147" t="s">
        <v>236</v>
      </c>
      <c r="F83" s="148">
        <v>5200000000</v>
      </c>
      <c r="G83" s="149" t="s">
        <v>200</v>
      </c>
      <c r="H83" s="139" t="s">
        <v>237</v>
      </c>
      <c r="I83" s="151" t="s">
        <v>499</v>
      </c>
      <c r="J83" s="151" t="s">
        <v>285</v>
      </c>
      <c r="K83" s="147" t="s">
        <v>585</v>
      </c>
      <c r="L83" s="152" t="s">
        <v>501</v>
      </c>
      <c r="M83" t="s">
        <v>242</v>
      </c>
      <c r="N83" t="s">
        <v>242</v>
      </c>
      <c r="O83" t="s">
        <v>242</v>
      </c>
      <c r="P83" t="s">
        <v>242</v>
      </c>
    </row>
    <row r="84" spans="1:16" ht="21" x14ac:dyDescent="0.25">
      <c r="A84" s="138">
        <v>83</v>
      </c>
      <c r="B84" s="175" t="s">
        <v>586</v>
      </c>
      <c r="C84" s="147" t="s">
        <v>485</v>
      </c>
      <c r="D84" t="s">
        <v>235</v>
      </c>
      <c r="E84" s="147" t="s">
        <v>236</v>
      </c>
      <c r="F84" s="148">
        <v>2315974847</v>
      </c>
      <c r="G84" s="149" t="s">
        <v>200</v>
      </c>
      <c r="H84" s="139" t="s">
        <v>237</v>
      </c>
      <c r="I84" s="151" t="s">
        <v>499</v>
      </c>
      <c r="J84" s="151" t="s">
        <v>285</v>
      </c>
      <c r="K84" s="147" t="s">
        <v>587</v>
      </c>
      <c r="L84" s="152" t="s">
        <v>501</v>
      </c>
      <c r="M84" t="s">
        <v>242</v>
      </c>
      <c r="N84" t="s">
        <v>242</v>
      </c>
      <c r="O84" t="s">
        <v>242</v>
      </c>
      <c r="P84" t="s">
        <v>242</v>
      </c>
    </row>
    <row r="85" spans="1:16" ht="21" x14ac:dyDescent="0.25">
      <c r="A85" s="138">
        <v>84</v>
      </c>
      <c r="B85" s="175" t="s">
        <v>588</v>
      </c>
      <c r="C85" s="147" t="s">
        <v>503</v>
      </c>
      <c r="D85" t="s">
        <v>235</v>
      </c>
      <c r="E85" s="147" t="s">
        <v>236</v>
      </c>
      <c r="F85" s="148">
        <v>2500000000</v>
      </c>
      <c r="G85" s="149" t="s">
        <v>200</v>
      </c>
      <c r="H85" s="139" t="s">
        <v>237</v>
      </c>
      <c r="I85" s="151" t="s">
        <v>499</v>
      </c>
      <c r="J85" s="151" t="s">
        <v>285</v>
      </c>
      <c r="K85" s="147" t="s">
        <v>589</v>
      </c>
      <c r="L85" s="152" t="s">
        <v>501</v>
      </c>
      <c r="M85" t="s">
        <v>242</v>
      </c>
      <c r="N85" t="s">
        <v>242</v>
      </c>
      <c r="O85" t="s">
        <v>242</v>
      </c>
      <c r="P85" t="s">
        <v>242</v>
      </c>
    </row>
    <row r="86" spans="1:16" ht="21" x14ac:dyDescent="0.25">
      <c r="A86" s="138">
        <v>85</v>
      </c>
      <c r="B86" s="175" t="s">
        <v>590</v>
      </c>
      <c r="C86" s="147" t="s">
        <v>498</v>
      </c>
      <c r="D86" t="s">
        <v>235</v>
      </c>
      <c r="E86" s="147" t="s">
        <v>236</v>
      </c>
      <c r="F86" s="148">
        <v>5400000000</v>
      </c>
      <c r="G86" s="149" t="s">
        <v>200</v>
      </c>
      <c r="H86" s="139" t="s">
        <v>237</v>
      </c>
      <c r="I86" s="151" t="s">
        <v>499</v>
      </c>
      <c r="J86" s="151" t="s">
        <v>285</v>
      </c>
      <c r="K86" s="147" t="s">
        <v>591</v>
      </c>
      <c r="L86" s="152" t="s">
        <v>501</v>
      </c>
      <c r="M86" t="s">
        <v>242</v>
      </c>
      <c r="N86" t="s">
        <v>242</v>
      </c>
      <c r="O86" t="s">
        <v>242</v>
      </c>
      <c r="P86" t="s">
        <v>242</v>
      </c>
    </row>
    <row r="87" spans="1:16" ht="42" x14ac:dyDescent="0.25">
      <c r="A87" s="138">
        <v>86</v>
      </c>
      <c r="B87" s="175" t="s">
        <v>592</v>
      </c>
      <c r="C87" s="147" t="s">
        <v>421</v>
      </c>
      <c r="D87" t="s">
        <v>235</v>
      </c>
      <c r="E87" s="147" t="s">
        <v>236</v>
      </c>
      <c r="F87" s="148">
        <v>600000000</v>
      </c>
      <c r="G87" s="149" t="s">
        <v>199</v>
      </c>
      <c r="H87" s="139" t="s">
        <v>237</v>
      </c>
      <c r="I87" s="151" t="s">
        <v>525</v>
      </c>
      <c r="J87" s="151" t="s">
        <v>239</v>
      </c>
      <c r="K87" s="147" t="s">
        <v>593</v>
      </c>
      <c r="L87" s="152" t="s">
        <v>594</v>
      </c>
      <c r="M87" t="s">
        <v>242</v>
      </c>
      <c r="N87" t="s">
        <v>242</v>
      </c>
      <c r="O87" t="s">
        <v>242</v>
      </c>
      <c r="P87" t="s">
        <v>242</v>
      </c>
    </row>
    <row r="88" spans="1:16" ht="21" x14ac:dyDescent="0.25">
      <c r="A88" s="138">
        <v>87</v>
      </c>
      <c r="B88" s="175" t="s">
        <v>595</v>
      </c>
      <c r="C88" s="147" t="s">
        <v>503</v>
      </c>
      <c r="D88" t="s">
        <v>235</v>
      </c>
      <c r="E88" s="147" t="s">
        <v>236</v>
      </c>
      <c r="F88" s="148">
        <v>2310392000</v>
      </c>
      <c r="G88" s="149" t="s">
        <v>199</v>
      </c>
      <c r="H88" s="139" t="s">
        <v>237</v>
      </c>
      <c r="I88" s="151" t="s">
        <v>525</v>
      </c>
      <c r="J88" s="151" t="s">
        <v>239</v>
      </c>
      <c r="K88" s="147" t="s">
        <v>596</v>
      </c>
      <c r="L88" s="152" t="s">
        <v>264</v>
      </c>
      <c r="M88" t="s">
        <v>242</v>
      </c>
      <c r="N88" t="s">
        <v>242</v>
      </c>
      <c r="O88" t="s">
        <v>242</v>
      </c>
      <c r="P88" t="s">
        <v>242</v>
      </c>
    </row>
    <row r="89" spans="1:16" ht="52.5" x14ac:dyDescent="0.25">
      <c r="A89" s="138">
        <v>88</v>
      </c>
      <c r="B89" s="175" t="s">
        <v>597</v>
      </c>
      <c r="C89" s="147" t="s">
        <v>598</v>
      </c>
      <c r="D89" t="s">
        <v>235</v>
      </c>
      <c r="E89" s="147" t="s">
        <v>236</v>
      </c>
      <c r="F89" s="148">
        <v>588264150</v>
      </c>
      <c r="G89" s="149" t="s">
        <v>199</v>
      </c>
      <c r="H89" s="139" t="s">
        <v>237</v>
      </c>
      <c r="I89" s="151" t="s">
        <v>525</v>
      </c>
      <c r="J89" s="151" t="s">
        <v>239</v>
      </c>
      <c r="K89" s="147" t="s">
        <v>599</v>
      </c>
      <c r="L89" s="152" t="s">
        <v>600</v>
      </c>
      <c r="M89" t="s">
        <v>242</v>
      </c>
      <c r="N89" t="s">
        <v>242</v>
      </c>
      <c r="O89" t="s">
        <v>242</v>
      </c>
      <c r="P89" t="s">
        <v>242</v>
      </c>
    </row>
    <row r="90" spans="1:16" ht="21" x14ac:dyDescent="0.25">
      <c r="A90" s="138">
        <v>89</v>
      </c>
      <c r="B90" s="175" t="s">
        <v>601</v>
      </c>
      <c r="C90" s="147" t="s">
        <v>598</v>
      </c>
      <c r="D90" t="s">
        <v>235</v>
      </c>
      <c r="E90" s="147" t="s">
        <v>236</v>
      </c>
      <c r="F90" s="148">
        <v>603000000</v>
      </c>
      <c r="G90" s="149" t="s">
        <v>199</v>
      </c>
      <c r="H90" s="139" t="s">
        <v>237</v>
      </c>
      <c r="I90" s="151" t="s">
        <v>525</v>
      </c>
      <c r="J90" s="151" t="s">
        <v>239</v>
      </c>
      <c r="K90" s="147" t="s">
        <v>602</v>
      </c>
      <c r="L90" s="152" t="s">
        <v>603</v>
      </c>
      <c r="M90" t="s">
        <v>242</v>
      </c>
      <c r="N90" t="s">
        <v>242</v>
      </c>
      <c r="O90" t="s">
        <v>242</v>
      </c>
      <c r="P90" t="s">
        <v>242</v>
      </c>
    </row>
    <row r="91" spans="1:16" ht="42" x14ac:dyDescent="0.25">
      <c r="A91" s="138">
        <v>90</v>
      </c>
      <c r="B91" s="175" t="s">
        <v>604</v>
      </c>
      <c r="C91" s="147" t="s">
        <v>605</v>
      </c>
      <c r="D91" t="s">
        <v>235</v>
      </c>
      <c r="E91" s="147" t="s">
        <v>236</v>
      </c>
      <c r="F91" s="148">
        <v>1205149848</v>
      </c>
      <c r="G91" s="149" t="s">
        <v>199</v>
      </c>
      <c r="H91" s="139" t="s">
        <v>237</v>
      </c>
      <c r="I91" s="151" t="s">
        <v>525</v>
      </c>
      <c r="J91" s="151" t="s">
        <v>239</v>
      </c>
      <c r="K91" s="147" t="s">
        <v>606</v>
      </c>
      <c r="L91" s="152" t="s">
        <v>607</v>
      </c>
      <c r="M91" t="s">
        <v>242</v>
      </c>
      <c r="N91" t="s">
        <v>242</v>
      </c>
      <c r="O91" t="s">
        <v>242</v>
      </c>
      <c r="P91" t="s">
        <v>242</v>
      </c>
    </row>
    <row r="92" spans="1:16" ht="21" x14ac:dyDescent="0.25">
      <c r="A92" s="138">
        <v>91</v>
      </c>
      <c r="B92" s="175" t="s">
        <v>608</v>
      </c>
      <c r="C92" s="147" t="s">
        <v>529</v>
      </c>
      <c r="D92" t="s">
        <v>235</v>
      </c>
      <c r="E92" s="147" t="s">
        <v>236</v>
      </c>
      <c r="F92" s="148">
        <v>7984284087</v>
      </c>
      <c r="G92" s="149" t="s">
        <v>200</v>
      </c>
      <c r="H92" s="139" t="s">
        <v>237</v>
      </c>
      <c r="I92" s="151" t="s">
        <v>499</v>
      </c>
      <c r="J92" s="151" t="s">
        <v>285</v>
      </c>
      <c r="K92" s="147" t="s">
        <v>609</v>
      </c>
      <c r="L92" s="152" t="s">
        <v>501</v>
      </c>
      <c r="M92" t="s">
        <v>242</v>
      </c>
      <c r="N92" t="s">
        <v>242</v>
      </c>
      <c r="O92" t="s">
        <v>242</v>
      </c>
      <c r="P92" t="s">
        <v>242</v>
      </c>
    </row>
    <row r="93" spans="1:16" ht="52.5" x14ac:dyDescent="0.25">
      <c r="A93" s="138">
        <v>92</v>
      </c>
      <c r="B93" s="175" t="s">
        <v>610</v>
      </c>
      <c r="C93" s="147" t="s">
        <v>253</v>
      </c>
      <c r="D93" t="s">
        <v>235</v>
      </c>
      <c r="E93" s="147" t="s">
        <v>236</v>
      </c>
      <c r="F93" s="148">
        <v>2000000000</v>
      </c>
      <c r="G93" s="149" t="s">
        <v>255</v>
      </c>
      <c r="H93" s="139" t="s">
        <v>237</v>
      </c>
      <c r="I93" s="151" t="s">
        <v>611</v>
      </c>
      <c r="J93" s="151" t="s">
        <v>257</v>
      </c>
      <c r="K93" s="147" t="s">
        <v>612</v>
      </c>
      <c r="L93" s="152" t="s">
        <v>613</v>
      </c>
      <c r="M93" t="s">
        <v>242</v>
      </c>
      <c r="N93" t="s">
        <v>242</v>
      </c>
      <c r="O93" t="s">
        <v>242</v>
      </c>
      <c r="P93" t="s">
        <v>242</v>
      </c>
    </row>
    <row r="94" spans="1:16" ht="21" x14ac:dyDescent="0.25">
      <c r="A94" s="138">
        <v>93</v>
      </c>
      <c r="B94" s="175" t="s">
        <v>614</v>
      </c>
      <c r="C94" s="147" t="s">
        <v>615</v>
      </c>
      <c r="D94" t="s">
        <v>235</v>
      </c>
      <c r="E94" s="147" t="s">
        <v>236</v>
      </c>
      <c r="F94" s="148">
        <v>1259700000</v>
      </c>
      <c r="G94" s="149" t="s">
        <v>199</v>
      </c>
      <c r="H94" s="139" t="s">
        <v>237</v>
      </c>
      <c r="I94" s="151" t="s">
        <v>525</v>
      </c>
      <c r="J94" s="151" t="s">
        <v>239</v>
      </c>
      <c r="K94" s="147" t="s">
        <v>616</v>
      </c>
      <c r="L94" s="177" t="s">
        <v>363</v>
      </c>
      <c r="M94" t="s">
        <v>242</v>
      </c>
      <c r="N94" t="s">
        <v>242</v>
      </c>
      <c r="O94" t="s">
        <v>242</v>
      </c>
      <c r="P94" t="s">
        <v>242</v>
      </c>
    </row>
    <row r="95" spans="1:16" ht="21" x14ac:dyDescent="0.25">
      <c r="A95" s="138">
        <v>94</v>
      </c>
      <c r="B95" s="175" t="s">
        <v>617</v>
      </c>
      <c r="C95" s="147" t="s">
        <v>498</v>
      </c>
      <c r="D95" t="s">
        <v>235</v>
      </c>
      <c r="E95" s="147" t="s">
        <v>236</v>
      </c>
      <c r="F95" s="148">
        <v>4614400000</v>
      </c>
      <c r="G95" s="149" t="s">
        <v>200</v>
      </c>
      <c r="H95" s="139" t="s">
        <v>237</v>
      </c>
      <c r="I95" s="151" t="s">
        <v>499</v>
      </c>
      <c r="J95" s="151" t="s">
        <v>285</v>
      </c>
      <c r="K95" s="147" t="s">
        <v>618</v>
      </c>
      <c r="L95" s="152" t="s">
        <v>501</v>
      </c>
      <c r="M95" t="s">
        <v>242</v>
      </c>
      <c r="N95" t="s">
        <v>242</v>
      </c>
      <c r="O95" t="s">
        <v>242</v>
      </c>
      <c r="P95" t="s">
        <v>242</v>
      </c>
    </row>
    <row r="96" spans="1:16" ht="21" x14ac:dyDescent="0.25">
      <c r="A96" s="138">
        <v>95</v>
      </c>
      <c r="B96" s="175" t="s">
        <v>619</v>
      </c>
      <c r="C96" s="147" t="s">
        <v>412</v>
      </c>
      <c r="D96" t="s">
        <v>235</v>
      </c>
      <c r="E96" s="147" t="s">
        <v>236</v>
      </c>
      <c r="F96" s="148">
        <v>7000000</v>
      </c>
      <c r="G96" s="149" t="s">
        <v>199</v>
      </c>
      <c r="H96" s="139" t="s">
        <v>237</v>
      </c>
      <c r="I96" s="151" t="s">
        <v>525</v>
      </c>
      <c r="J96" s="151" t="s">
        <v>239</v>
      </c>
      <c r="K96" s="147" t="s">
        <v>620</v>
      </c>
      <c r="L96" s="152" t="s">
        <v>621</v>
      </c>
      <c r="M96" t="s">
        <v>242</v>
      </c>
      <c r="N96" t="s">
        <v>242</v>
      </c>
      <c r="O96" t="s">
        <v>242</v>
      </c>
      <c r="P96" t="s">
        <v>242</v>
      </c>
    </row>
    <row r="97" spans="1:16" ht="21" x14ac:dyDescent="0.25">
      <c r="A97" s="138">
        <v>96</v>
      </c>
      <c r="B97" s="175" t="s">
        <v>622</v>
      </c>
      <c r="C97" s="147" t="s">
        <v>412</v>
      </c>
      <c r="D97" t="s">
        <v>235</v>
      </c>
      <c r="E97" s="147" t="s">
        <v>236</v>
      </c>
      <c r="F97" s="148">
        <v>925298041</v>
      </c>
      <c r="G97" s="149" t="s">
        <v>199</v>
      </c>
      <c r="H97" s="139" t="s">
        <v>237</v>
      </c>
      <c r="I97" s="151" t="s">
        <v>525</v>
      </c>
      <c r="J97" s="151" t="s">
        <v>239</v>
      </c>
      <c r="K97" s="147" t="s">
        <v>623</v>
      </c>
      <c r="L97" s="152" t="s">
        <v>264</v>
      </c>
      <c r="M97" t="s">
        <v>242</v>
      </c>
      <c r="N97" t="s">
        <v>242</v>
      </c>
      <c r="O97" t="s">
        <v>242</v>
      </c>
      <c r="P97" t="s">
        <v>242</v>
      </c>
    </row>
    <row r="98" spans="1:16" ht="21" x14ac:dyDescent="0.25">
      <c r="A98" s="138">
        <v>97</v>
      </c>
      <c r="B98" s="175" t="s">
        <v>624</v>
      </c>
      <c r="C98" s="147" t="s">
        <v>625</v>
      </c>
      <c r="D98" t="s">
        <v>235</v>
      </c>
      <c r="E98" s="147" t="s">
        <v>236</v>
      </c>
      <c r="F98" s="148">
        <v>914784000</v>
      </c>
      <c r="G98" s="149" t="s">
        <v>199</v>
      </c>
      <c r="H98" s="139" t="s">
        <v>237</v>
      </c>
      <c r="I98" s="151" t="s">
        <v>525</v>
      </c>
      <c r="J98" s="151" t="s">
        <v>239</v>
      </c>
      <c r="K98" s="147" t="s">
        <v>626</v>
      </c>
      <c r="L98" s="152" t="s">
        <v>264</v>
      </c>
      <c r="M98" t="s">
        <v>242</v>
      </c>
      <c r="N98" t="s">
        <v>242</v>
      </c>
      <c r="O98" t="s">
        <v>242</v>
      </c>
      <c r="P98" t="s">
        <v>242</v>
      </c>
    </row>
    <row r="99" spans="1:16" ht="21" x14ac:dyDescent="0.25">
      <c r="A99" s="138">
        <v>98</v>
      </c>
      <c r="B99" s="175" t="s">
        <v>627</v>
      </c>
      <c r="C99" s="147" t="s">
        <v>351</v>
      </c>
      <c r="D99" t="s">
        <v>235</v>
      </c>
      <c r="E99" s="147" t="s">
        <v>236</v>
      </c>
      <c r="F99" s="148">
        <v>567676457</v>
      </c>
      <c r="G99" s="149" t="s">
        <v>199</v>
      </c>
      <c r="H99" s="139" t="s">
        <v>237</v>
      </c>
      <c r="I99" s="151" t="s">
        <v>525</v>
      </c>
      <c r="J99" s="151" t="s">
        <v>239</v>
      </c>
      <c r="K99" s="147" t="s">
        <v>628</v>
      </c>
      <c r="L99" s="152" t="s">
        <v>264</v>
      </c>
      <c r="M99" t="s">
        <v>242</v>
      </c>
      <c r="N99" t="s">
        <v>242</v>
      </c>
      <c r="O99" t="s">
        <v>242</v>
      </c>
      <c r="P99" t="s">
        <v>242</v>
      </c>
    </row>
    <row r="100" spans="1:16" ht="21" x14ac:dyDescent="0.25">
      <c r="A100" s="138">
        <v>99</v>
      </c>
      <c r="B100" s="175" t="s">
        <v>629</v>
      </c>
      <c r="C100" s="147" t="s">
        <v>361</v>
      </c>
      <c r="D100" t="s">
        <v>235</v>
      </c>
      <c r="E100" s="147" t="s">
        <v>236</v>
      </c>
      <c r="F100" s="148">
        <v>5100000000</v>
      </c>
      <c r="G100" s="149" t="s">
        <v>199</v>
      </c>
      <c r="H100" s="139" t="s">
        <v>237</v>
      </c>
      <c r="I100" s="151" t="s">
        <v>525</v>
      </c>
      <c r="J100" s="151" t="s">
        <v>239</v>
      </c>
      <c r="K100" s="147" t="s">
        <v>630</v>
      </c>
      <c r="L100" s="152" t="s">
        <v>631</v>
      </c>
      <c r="M100" t="s">
        <v>242</v>
      </c>
      <c r="N100" t="s">
        <v>242</v>
      </c>
      <c r="O100" t="s">
        <v>242</v>
      </c>
      <c r="P100" t="s">
        <v>242</v>
      </c>
    </row>
    <row r="101" spans="1:16" ht="52.5" x14ac:dyDescent="0.25">
      <c r="A101" s="138">
        <v>100</v>
      </c>
      <c r="B101" s="175" t="s">
        <v>632</v>
      </c>
      <c r="C101" s="147" t="s">
        <v>498</v>
      </c>
      <c r="D101" t="s">
        <v>235</v>
      </c>
      <c r="E101" s="147" t="s">
        <v>267</v>
      </c>
      <c r="F101" s="148">
        <v>500000000</v>
      </c>
      <c r="G101" s="149" t="s">
        <v>255</v>
      </c>
      <c r="H101" s="139" t="s">
        <v>237</v>
      </c>
      <c r="I101" s="151" t="s">
        <v>633</v>
      </c>
      <c r="J101" s="151" t="s">
        <v>257</v>
      </c>
      <c r="K101" s="147" t="s">
        <v>634</v>
      </c>
      <c r="L101" s="152" t="s">
        <v>613</v>
      </c>
      <c r="M101" t="s">
        <v>242</v>
      </c>
      <c r="N101" t="s">
        <v>242</v>
      </c>
      <c r="O101" t="s">
        <v>242</v>
      </c>
      <c r="P101" t="s">
        <v>242</v>
      </c>
    </row>
    <row r="102" spans="1:16" ht="31.5" x14ac:dyDescent="0.25">
      <c r="A102" s="138">
        <v>101</v>
      </c>
      <c r="B102" s="175" t="s">
        <v>635</v>
      </c>
      <c r="C102" s="147" t="s">
        <v>636</v>
      </c>
      <c r="D102" t="s">
        <v>235</v>
      </c>
      <c r="E102" s="147" t="s">
        <v>267</v>
      </c>
      <c r="F102" s="148">
        <v>400000000</v>
      </c>
      <c r="G102" s="149" t="s">
        <v>199</v>
      </c>
      <c r="H102" s="139" t="s">
        <v>237</v>
      </c>
      <c r="I102" s="151" t="s">
        <v>525</v>
      </c>
      <c r="J102" s="151" t="s">
        <v>239</v>
      </c>
      <c r="K102" s="147" t="s">
        <v>637</v>
      </c>
      <c r="L102" s="152" t="s">
        <v>638</v>
      </c>
      <c r="M102" t="s">
        <v>242</v>
      </c>
      <c r="N102" t="s">
        <v>242</v>
      </c>
      <c r="O102" t="s">
        <v>242</v>
      </c>
      <c r="P102" t="s">
        <v>242</v>
      </c>
    </row>
    <row r="103" spans="1:16" ht="42" x14ac:dyDescent="0.25">
      <c r="A103" s="138">
        <v>102</v>
      </c>
      <c r="B103" s="175" t="s">
        <v>639</v>
      </c>
      <c r="C103" s="147" t="s">
        <v>640</v>
      </c>
      <c r="D103" t="s">
        <v>235</v>
      </c>
      <c r="E103" s="147" t="s">
        <v>267</v>
      </c>
      <c r="F103" s="148">
        <v>925314957</v>
      </c>
      <c r="G103" s="149" t="s">
        <v>199</v>
      </c>
      <c r="H103" s="139" t="s">
        <v>237</v>
      </c>
      <c r="I103" s="151" t="s">
        <v>525</v>
      </c>
      <c r="J103" s="151" t="s">
        <v>239</v>
      </c>
      <c r="K103" s="147" t="s">
        <v>641</v>
      </c>
      <c r="L103" s="152" t="s">
        <v>306</v>
      </c>
      <c r="M103" t="s">
        <v>242</v>
      </c>
      <c r="N103" t="s">
        <v>242</v>
      </c>
      <c r="O103" t="s">
        <v>242</v>
      </c>
      <c r="P103" t="s">
        <v>242</v>
      </c>
    </row>
    <row r="104" spans="1:16" ht="31.5" x14ac:dyDescent="0.25">
      <c r="A104" s="138">
        <v>103</v>
      </c>
      <c r="B104" s="175" t="s">
        <v>642</v>
      </c>
      <c r="C104" s="147" t="s">
        <v>643</v>
      </c>
      <c r="D104" t="s">
        <v>235</v>
      </c>
      <c r="E104" s="147" t="s">
        <v>236</v>
      </c>
      <c r="F104" s="148">
        <v>720915203</v>
      </c>
      <c r="G104" s="149" t="s">
        <v>199</v>
      </c>
      <c r="H104" s="139" t="s">
        <v>237</v>
      </c>
      <c r="I104" s="151" t="s">
        <v>525</v>
      </c>
      <c r="J104" s="151" t="s">
        <v>239</v>
      </c>
      <c r="K104" s="147" t="s">
        <v>644</v>
      </c>
      <c r="L104" s="152" t="s">
        <v>645</v>
      </c>
      <c r="M104" t="s">
        <v>242</v>
      </c>
      <c r="N104" t="s">
        <v>242</v>
      </c>
      <c r="O104" t="s">
        <v>242</v>
      </c>
      <c r="P104" t="s">
        <v>242</v>
      </c>
    </row>
    <row r="105" spans="1:16" ht="21" x14ac:dyDescent="0.25">
      <c r="A105" s="138">
        <v>104</v>
      </c>
      <c r="B105" s="175" t="s">
        <v>646</v>
      </c>
      <c r="C105" s="147" t="s">
        <v>412</v>
      </c>
      <c r="D105" t="s">
        <v>235</v>
      </c>
      <c r="E105" s="147" t="s">
        <v>267</v>
      </c>
      <c r="F105" s="148">
        <v>1103000000</v>
      </c>
      <c r="G105" s="149" t="s">
        <v>199</v>
      </c>
      <c r="H105" s="139" t="s">
        <v>237</v>
      </c>
      <c r="I105" s="151" t="s">
        <v>525</v>
      </c>
      <c r="J105" s="151" t="s">
        <v>239</v>
      </c>
      <c r="K105" s="147" t="s">
        <v>647</v>
      </c>
      <c r="L105" s="152" t="s">
        <v>264</v>
      </c>
      <c r="M105" t="s">
        <v>242</v>
      </c>
      <c r="N105" t="s">
        <v>242</v>
      </c>
      <c r="O105" t="s">
        <v>242</v>
      </c>
      <c r="P105" t="s">
        <v>242</v>
      </c>
    </row>
    <row r="106" spans="1:16" ht="21" x14ac:dyDescent="0.25">
      <c r="A106" s="138">
        <v>105</v>
      </c>
      <c r="B106" s="175" t="s">
        <v>648</v>
      </c>
      <c r="C106" s="147" t="s">
        <v>649</v>
      </c>
      <c r="D106" t="s">
        <v>235</v>
      </c>
      <c r="E106" s="147" t="s">
        <v>236</v>
      </c>
      <c r="F106" s="148">
        <v>660160000</v>
      </c>
      <c r="G106" s="149" t="s">
        <v>199</v>
      </c>
      <c r="H106" s="139" t="s">
        <v>237</v>
      </c>
      <c r="I106" s="151" t="s">
        <v>525</v>
      </c>
      <c r="J106" s="151" t="s">
        <v>239</v>
      </c>
      <c r="K106" s="147" t="s">
        <v>650</v>
      </c>
      <c r="L106" s="152" t="s">
        <v>513</v>
      </c>
      <c r="M106" t="s">
        <v>242</v>
      </c>
      <c r="N106" t="s">
        <v>242</v>
      </c>
      <c r="O106" t="s">
        <v>242</v>
      </c>
      <c r="P106" t="s">
        <v>242</v>
      </c>
    </row>
    <row r="107" spans="1:16" ht="42" x14ac:dyDescent="0.25">
      <c r="A107" s="138">
        <v>106</v>
      </c>
      <c r="B107" s="175" t="s">
        <v>651</v>
      </c>
      <c r="C107" s="147" t="s">
        <v>273</v>
      </c>
      <c r="D107" t="s">
        <v>235</v>
      </c>
      <c r="E107" s="147" t="s">
        <v>267</v>
      </c>
      <c r="F107" s="148">
        <v>200000000</v>
      </c>
      <c r="G107" s="149" t="s">
        <v>255</v>
      </c>
      <c r="H107" s="139" t="s">
        <v>237</v>
      </c>
      <c r="I107" s="151" t="s">
        <v>633</v>
      </c>
      <c r="J107" s="151" t="s">
        <v>257</v>
      </c>
      <c r="K107" s="147" t="s">
        <v>652</v>
      </c>
      <c r="L107" s="152" t="s">
        <v>574</v>
      </c>
      <c r="M107" t="s">
        <v>242</v>
      </c>
      <c r="N107" t="s">
        <v>242</v>
      </c>
      <c r="O107" t="s">
        <v>242</v>
      </c>
      <c r="P107" t="s">
        <v>242</v>
      </c>
    </row>
    <row r="108" spans="1:16" ht="21" x14ac:dyDescent="0.25">
      <c r="A108" s="138">
        <v>107</v>
      </c>
      <c r="B108" s="175" t="s">
        <v>653</v>
      </c>
      <c r="C108" s="147" t="s">
        <v>654</v>
      </c>
      <c r="D108" t="s">
        <v>235</v>
      </c>
      <c r="E108" s="147" t="s">
        <v>267</v>
      </c>
      <c r="F108" s="148">
        <v>1125321789</v>
      </c>
      <c r="G108" s="149" t="s">
        <v>199</v>
      </c>
      <c r="H108" s="139" t="s">
        <v>237</v>
      </c>
      <c r="I108" s="151" t="s">
        <v>525</v>
      </c>
      <c r="J108" s="151" t="s">
        <v>239</v>
      </c>
      <c r="K108" s="147" t="s">
        <v>655</v>
      </c>
      <c r="L108" s="152" t="s">
        <v>656</v>
      </c>
      <c r="M108" t="s">
        <v>242</v>
      </c>
      <c r="N108" t="s">
        <v>242</v>
      </c>
      <c r="O108" t="s">
        <v>242</v>
      </c>
      <c r="P108" t="s">
        <v>242</v>
      </c>
    </row>
    <row r="109" spans="1:16" ht="52.5" x14ac:dyDescent="0.25">
      <c r="A109" s="138">
        <v>108</v>
      </c>
      <c r="B109" s="175" t="s">
        <v>657</v>
      </c>
      <c r="C109" s="147" t="s">
        <v>658</v>
      </c>
      <c r="D109" t="s">
        <v>235</v>
      </c>
      <c r="E109" s="147" t="s">
        <v>267</v>
      </c>
      <c r="F109" s="148">
        <v>200000000</v>
      </c>
      <c r="G109" s="149" t="s">
        <v>199</v>
      </c>
      <c r="H109" s="139" t="s">
        <v>237</v>
      </c>
      <c r="I109" s="151" t="s">
        <v>525</v>
      </c>
      <c r="J109" s="151" t="s">
        <v>239</v>
      </c>
      <c r="K109" s="147" t="s">
        <v>659</v>
      </c>
      <c r="L109" s="152" t="s">
        <v>660</v>
      </c>
      <c r="M109" t="s">
        <v>242</v>
      </c>
      <c r="N109" t="s">
        <v>242</v>
      </c>
      <c r="O109" t="s">
        <v>242</v>
      </c>
      <c r="P109" t="s">
        <v>242</v>
      </c>
    </row>
    <row r="110" spans="1:16" ht="31.5" x14ac:dyDescent="0.25">
      <c r="A110" s="138">
        <v>109</v>
      </c>
      <c r="B110" s="175" t="s">
        <v>661</v>
      </c>
      <c r="C110" s="147" t="s">
        <v>662</v>
      </c>
      <c r="D110" t="s">
        <v>235</v>
      </c>
      <c r="E110" s="147" t="s">
        <v>267</v>
      </c>
      <c r="F110" s="148">
        <v>1830332482</v>
      </c>
      <c r="G110" s="149" t="s">
        <v>199</v>
      </c>
      <c r="H110" s="139" t="s">
        <v>237</v>
      </c>
      <c r="I110" s="151" t="s">
        <v>525</v>
      </c>
      <c r="J110" s="151" t="s">
        <v>239</v>
      </c>
      <c r="K110" s="147" t="s">
        <v>663</v>
      </c>
      <c r="L110" s="152" t="s">
        <v>664</v>
      </c>
      <c r="M110" t="s">
        <v>242</v>
      </c>
      <c r="N110" t="s">
        <v>242</v>
      </c>
      <c r="O110" t="s">
        <v>242</v>
      </c>
      <c r="P110" t="s">
        <v>242</v>
      </c>
    </row>
    <row r="111" spans="1:16" ht="21" x14ac:dyDescent="0.25">
      <c r="A111" s="138">
        <v>110</v>
      </c>
      <c r="B111" s="175" t="s">
        <v>665</v>
      </c>
      <c r="C111" s="147" t="s">
        <v>666</v>
      </c>
      <c r="D111" t="s">
        <v>235</v>
      </c>
      <c r="E111" s="147" t="s">
        <v>236</v>
      </c>
      <c r="F111" s="148">
        <v>2700000000</v>
      </c>
      <c r="G111" s="149" t="s">
        <v>199</v>
      </c>
      <c r="H111" s="139" t="s">
        <v>237</v>
      </c>
      <c r="I111" s="151" t="s">
        <v>525</v>
      </c>
      <c r="J111" s="151" t="s">
        <v>239</v>
      </c>
      <c r="K111" s="147" t="s">
        <v>667</v>
      </c>
      <c r="L111" s="152" t="s">
        <v>631</v>
      </c>
      <c r="M111" t="s">
        <v>242</v>
      </c>
      <c r="N111" t="s">
        <v>242</v>
      </c>
      <c r="O111" t="s">
        <v>242</v>
      </c>
      <c r="P111" t="s">
        <v>242</v>
      </c>
    </row>
    <row r="112" spans="1:16" ht="21" x14ac:dyDescent="0.25">
      <c r="A112" s="138">
        <v>111</v>
      </c>
      <c r="B112" s="175" t="s">
        <v>668</v>
      </c>
      <c r="C112" s="147" t="s">
        <v>426</v>
      </c>
      <c r="D112" t="s">
        <v>235</v>
      </c>
      <c r="E112" s="147" t="s">
        <v>267</v>
      </c>
      <c r="F112" s="148">
        <v>1118027426</v>
      </c>
      <c r="G112" s="149" t="s">
        <v>200</v>
      </c>
      <c r="H112" s="139" t="s">
        <v>237</v>
      </c>
      <c r="I112" s="151" t="s">
        <v>499</v>
      </c>
      <c r="J112" s="151" t="s">
        <v>285</v>
      </c>
      <c r="K112" s="147" t="s">
        <v>669</v>
      </c>
      <c r="L112" s="152" t="s">
        <v>501</v>
      </c>
      <c r="M112" t="s">
        <v>242</v>
      </c>
      <c r="N112" t="s">
        <v>242</v>
      </c>
      <c r="O112" t="s">
        <v>242</v>
      </c>
      <c r="P112" t="s">
        <v>242</v>
      </c>
    </row>
    <row r="113" spans="1:16" ht="42" x14ac:dyDescent="0.25">
      <c r="A113" s="138">
        <v>112</v>
      </c>
      <c r="B113" s="175" t="s">
        <v>670</v>
      </c>
      <c r="C113" s="147" t="s">
        <v>273</v>
      </c>
      <c r="D113" t="s">
        <v>235</v>
      </c>
      <c r="E113" s="147" t="s">
        <v>267</v>
      </c>
      <c r="F113" s="148">
        <v>1200000000</v>
      </c>
      <c r="G113" s="149" t="s">
        <v>255</v>
      </c>
      <c r="H113" s="139" t="s">
        <v>237</v>
      </c>
      <c r="I113" s="151" t="s">
        <v>633</v>
      </c>
      <c r="J113" s="151" t="s">
        <v>257</v>
      </c>
      <c r="K113" s="147" t="s">
        <v>671</v>
      </c>
      <c r="L113" s="152" t="s">
        <v>574</v>
      </c>
      <c r="M113" t="s">
        <v>242</v>
      </c>
      <c r="N113" t="s">
        <v>242</v>
      </c>
      <c r="O113" t="s">
        <v>242</v>
      </c>
      <c r="P113" t="s">
        <v>242</v>
      </c>
    </row>
    <row r="114" spans="1:16" ht="21" x14ac:dyDescent="0.25">
      <c r="A114" s="138">
        <v>113</v>
      </c>
      <c r="B114" s="175" t="s">
        <v>672</v>
      </c>
      <c r="C114" s="147" t="s">
        <v>498</v>
      </c>
      <c r="D114" t="s">
        <v>235</v>
      </c>
      <c r="E114" s="147" t="s">
        <v>267</v>
      </c>
      <c r="F114" s="148">
        <v>1520123112</v>
      </c>
      <c r="G114" s="149" t="s">
        <v>200</v>
      </c>
      <c r="H114" s="139" t="s">
        <v>237</v>
      </c>
      <c r="I114" s="151" t="s">
        <v>499</v>
      </c>
      <c r="J114" s="151" t="s">
        <v>285</v>
      </c>
      <c r="K114" s="147" t="s">
        <v>673</v>
      </c>
      <c r="L114" s="152" t="s">
        <v>501</v>
      </c>
      <c r="M114" t="s">
        <v>242</v>
      </c>
      <c r="N114" t="s">
        <v>242</v>
      </c>
      <c r="O114" t="s">
        <v>242</v>
      </c>
      <c r="P114" t="s">
        <v>242</v>
      </c>
    </row>
    <row r="115" spans="1:16" ht="21" x14ac:dyDescent="0.25">
      <c r="A115" s="138">
        <v>114</v>
      </c>
      <c r="B115" s="175" t="s">
        <v>674</v>
      </c>
      <c r="C115" s="147" t="s">
        <v>675</v>
      </c>
      <c r="D115" t="s">
        <v>235</v>
      </c>
      <c r="E115" s="147" t="s">
        <v>267</v>
      </c>
      <c r="F115" s="148">
        <v>1464807900</v>
      </c>
      <c r="G115" s="149" t="s">
        <v>200</v>
      </c>
      <c r="H115" s="139" t="s">
        <v>237</v>
      </c>
      <c r="I115" s="151" t="s">
        <v>499</v>
      </c>
      <c r="J115" s="151" t="s">
        <v>285</v>
      </c>
      <c r="K115" s="147" t="s">
        <v>676</v>
      </c>
      <c r="L115" s="152" t="s">
        <v>677</v>
      </c>
      <c r="M115" t="s">
        <v>242</v>
      </c>
      <c r="N115" t="s">
        <v>242</v>
      </c>
      <c r="O115" t="s">
        <v>242</v>
      </c>
      <c r="P115" t="s">
        <v>242</v>
      </c>
    </row>
    <row r="116" spans="1:16" ht="21" x14ac:dyDescent="0.25">
      <c r="A116" s="138">
        <v>115</v>
      </c>
      <c r="B116" s="175" t="s">
        <v>678</v>
      </c>
      <c r="C116" s="147" t="s">
        <v>426</v>
      </c>
      <c r="D116" t="s">
        <v>235</v>
      </c>
      <c r="E116" s="147" t="s">
        <v>267</v>
      </c>
      <c r="F116" s="148">
        <v>3884674593</v>
      </c>
      <c r="G116" s="149" t="s">
        <v>199</v>
      </c>
      <c r="H116" s="139" t="s">
        <v>237</v>
      </c>
      <c r="I116" s="151" t="s">
        <v>525</v>
      </c>
      <c r="J116" s="151" t="s">
        <v>239</v>
      </c>
      <c r="K116" s="147" t="s">
        <v>679</v>
      </c>
      <c r="L116" s="152" t="s">
        <v>680</v>
      </c>
      <c r="M116" t="s">
        <v>242</v>
      </c>
      <c r="N116" t="s">
        <v>242</v>
      </c>
      <c r="O116" t="s">
        <v>242</v>
      </c>
      <c r="P116" t="s">
        <v>242</v>
      </c>
    </row>
    <row r="117" spans="1:16" ht="42" x14ac:dyDescent="0.25">
      <c r="A117" s="138">
        <v>116</v>
      </c>
      <c r="B117" s="175" t="s">
        <v>681</v>
      </c>
      <c r="C117" s="147" t="s">
        <v>682</v>
      </c>
      <c r="D117" t="s">
        <v>235</v>
      </c>
      <c r="E117" s="147" t="s">
        <v>267</v>
      </c>
      <c r="F117" s="148">
        <v>1782156900</v>
      </c>
      <c r="G117" s="149" t="s">
        <v>199</v>
      </c>
      <c r="H117" s="139" t="s">
        <v>237</v>
      </c>
      <c r="I117" s="151" t="s">
        <v>525</v>
      </c>
      <c r="J117" s="151" t="s">
        <v>239</v>
      </c>
      <c r="K117" s="147" t="s">
        <v>683</v>
      </c>
      <c r="L117" s="152" t="s">
        <v>306</v>
      </c>
      <c r="M117" t="s">
        <v>242</v>
      </c>
      <c r="N117" t="s">
        <v>242</v>
      </c>
      <c r="O117" t="s">
        <v>242</v>
      </c>
      <c r="P117" t="s">
        <v>242</v>
      </c>
    </row>
    <row r="118" spans="1:16" ht="21" x14ac:dyDescent="0.25">
      <c r="A118" s="138">
        <v>117</v>
      </c>
      <c r="B118" s="175" t="s">
        <v>684</v>
      </c>
      <c r="C118" s="147" t="s">
        <v>685</v>
      </c>
      <c r="D118" t="s">
        <v>235</v>
      </c>
      <c r="E118" s="147" t="s">
        <v>267</v>
      </c>
      <c r="F118" s="148">
        <v>500000000</v>
      </c>
      <c r="G118" s="149" t="s">
        <v>199</v>
      </c>
      <c r="H118" s="139" t="s">
        <v>237</v>
      </c>
      <c r="I118" s="151" t="s">
        <v>525</v>
      </c>
      <c r="J118" s="151" t="s">
        <v>239</v>
      </c>
      <c r="K118" s="147" t="s">
        <v>686</v>
      </c>
      <c r="L118" s="152" t="s">
        <v>631</v>
      </c>
      <c r="M118" t="s">
        <v>242</v>
      </c>
      <c r="N118" t="s">
        <v>242</v>
      </c>
      <c r="O118" t="s">
        <v>242</v>
      </c>
      <c r="P118" t="s">
        <v>242</v>
      </c>
    </row>
    <row r="119" spans="1:16" ht="73.5" x14ac:dyDescent="0.25">
      <c r="A119" s="138">
        <v>118</v>
      </c>
      <c r="B119" s="175" t="s">
        <v>687</v>
      </c>
      <c r="C119" s="147" t="s">
        <v>361</v>
      </c>
      <c r="D119" t="s">
        <v>235</v>
      </c>
      <c r="E119" s="147" t="s">
        <v>236</v>
      </c>
      <c r="F119" s="148">
        <v>1290000000</v>
      </c>
      <c r="G119" s="149" t="s">
        <v>199</v>
      </c>
      <c r="H119" s="139" t="s">
        <v>237</v>
      </c>
      <c r="I119" s="151" t="s">
        <v>525</v>
      </c>
      <c r="J119" s="151" t="s">
        <v>239</v>
      </c>
      <c r="K119" s="147" t="s">
        <v>688</v>
      </c>
      <c r="L119" s="152" t="s">
        <v>689</v>
      </c>
      <c r="M119" t="s">
        <v>242</v>
      </c>
      <c r="N119" t="s">
        <v>242</v>
      </c>
      <c r="O119" t="s">
        <v>242</v>
      </c>
      <c r="P119" t="s">
        <v>242</v>
      </c>
    </row>
    <row r="120" spans="1:16" ht="31.5" x14ac:dyDescent="0.25">
      <c r="A120" s="138">
        <v>119</v>
      </c>
      <c r="B120" s="175" t="s">
        <v>690</v>
      </c>
      <c r="C120" s="147" t="s">
        <v>691</v>
      </c>
      <c r="D120" t="s">
        <v>235</v>
      </c>
      <c r="E120" s="147" t="s">
        <v>267</v>
      </c>
      <c r="F120" s="148">
        <v>2600000000</v>
      </c>
      <c r="G120" s="149" t="s">
        <v>199</v>
      </c>
      <c r="H120" s="139" t="s">
        <v>237</v>
      </c>
      <c r="I120" s="151" t="s">
        <v>525</v>
      </c>
      <c r="J120" s="151" t="s">
        <v>239</v>
      </c>
      <c r="K120" s="147" t="s">
        <v>692</v>
      </c>
      <c r="L120" s="152" t="s">
        <v>693</v>
      </c>
      <c r="M120" t="s">
        <v>242</v>
      </c>
      <c r="N120" t="s">
        <v>242</v>
      </c>
      <c r="O120" t="s">
        <v>242</v>
      </c>
      <c r="P120" t="s">
        <v>242</v>
      </c>
    </row>
    <row r="121" spans="1:16" ht="42" x14ac:dyDescent="0.25">
      <c r="A121" s="138">
        <v>120</v>
      </c>
      <c r="B121" s="175" t="s">
        <v>694</v>
      </c>
      <c r="C121" s="147" t="s">
        <v>361</v>
      </c>
      <c r="D121" t="s">
        <v>235</v>
      </c>
      <c r="E121" s="147" t="s">
        <v>236</v>
      </c>
      <c r="F121" s="148">
        <v>770000000</v>
      </c>
      <c r="G121" s="149" t="s">
        <v>199</v>
      </c>
      <c r="H121" s="139" t="s">
        <v>237</v>
      </c>
      <c r="I121" s="151" t="s">
        <v>525</v>
      </c>
      <c r="J121" s="151" t="s">
        <v>239</v>
      </c>
      <c r="K121" s="147" t="s">
        <v>695</v>
      </c>
      <c r="L121" s="152" t="s">
        <v>696</v>
      </c>
      <c r="M121" t="s">
        <v>242</v>
      </c>
      <c r="N121" t="s">
        <v>242</v>
      </c>
      <c r="O121" t="s">
        <v>242</v>
      </c>
      <c r="P121" t="s">
        <v>242</v>
      </c>
    </row>
    <row r="122" spans="1:16" ht="199.5" x14ac:dyDescent="0.25">
      <c r="A122" s="138">
        <v>121</v>
      </c>
      <c r="B122" s="175" t="s">
        <v>697</v>
      </c>
      <c r="C122" s="147" t="s">
        <v>698</v>
      </c>
      <c r="D122" t="s">
        <v>235</v>
      </c>
      <c r="E122" s="147" t="s">
        <v>236</v>
      </c>
      <c r="F122" s="148">
        <v>1960882678</v>
      </c>
      <c r="G122" s="149" t="s">
        <v>199</v>
      </c>
      <c r="H122" s="139" t="s">
        <v>237</v>
      </c>
      <c r="I122" s="151" t="s">
        <v>525</v>
      </c>
      <c r="J122" s="151" t="s">
        <v>239</v>
      </c>
      <c r="K122" s="147" t="s">
        <v>699</v>
      </c>
      <c r="L122" s="152" t="s">
        <v>700</v>
      </c>
      <c r="M122" t="s">
        <v>242</v>
      </c>
      <c r="N122" t="s">
        <v>242</v>
      </c>
      <c r="O122" t="s">
        <v>242</v>
      </c>
      <c r="P122" t="s">
        <v>242</v>
      </c>
    </row>
    <row r="123" spans="1:16" ht="21" x14ac:dyDescent="0.25">
      <c r="A123" s="138">
        <v>122</v>
      </c>
      <c r="B123" s="175" t="s">
        <v>701</v>
      </c>
      <c r="C123" s="147" t="s">
        <v>702</v>
      </c>
      <c r="D123" t="s">
        <v>235</v>
      </c>
      <c r="E123" s="147" t="s">
        <v>236</v>
      </c>
      <c r="F123" s="148">
        <v>2562812987</v>
      </c>
      <c r="G123" s="149" t="s">
        <v>199</v>
      </c>
      <c r="H123" s="139" t="s">
        <v>237</v>
      </c>
      <c r="I123" s="151" t="s">
        <v>525</v>
      </c>
      <c r="J123" s="151" t="s">
        <v>239</v>
      </c>
      <c r="K123" s="147" t="s">
        <v>703</v>
      </c>
      <c r="L123" s="152" t="s">
        <v>704</v>
      </c>
      <c r="M123" t="s">
        <v>242</v>
      </c>
      <c r="N123" t="s">
        <v>242</v>
      </c>
      <c r="O123" t="s">
        <v>242</v>
      </c>
      <c r="P123" t="s">
        <v>242</v>
      </c>
    </row>
    <row r="124" spans="1:16" ht="21" x14ac:dyDescent="0.25">
      <c r="A124" s="138">
        <v>123</v>
      </c>
      <c r="B124" s="175" t="s">
        <v>705</v>
      </c>
      <c r="C124" s="147" t="s">
        <v>498</v>
      </c>
      <c r="D124" t="s">
        <v>235</v>
      </c>
      <c r="E124" s="147" t="s">
        <v>236</v>
      </c>
      <c r="F124" s="148">
        <v>1350000000</v>
      </c>
      <c r="G124" s="149" t="s">
        <v>200</v>
      </c>
      <c r="H124" s="139" t="s">
        <v>237</v>
      </c>
      <c r="I124" s="151" t="s">
        <v>499</v>
      </c>
      <c r="J124" s="151" t="s">
        <v>285</v>
      </c>
      <c r="K124" s="147" t="s">
        <v>706</v>
      </c>
      <c r="L124" s="152" t="s">
        <v>501</v>
      </c>
      <c r="M124" t="s">
        <v>242</v>
      </c>
      <c r="N124" t="s">
        <v>242</v>
      </c>
      <c r="O124" t="s">
        <v>242</v>
      </c>
      <c r="P124" t="s">
        <v>242</v>
      </c>
    </row>
    <row r="125" spans="1:16" ht="31.5" x14ac:dyDescent="0.25">
      <c r="A125" s="138">
        <v>124</v>
      </c>
      <c r="B125" s="175" t="s">
        <v>707</v>
      </c>
      <c r="C125" s="147" t="s">
        <v>708</v>
      </c>
      <c r="D125" t="s">
        <v>235</v>
      </c>
      <c r="E125" s="147" t="s">
        <v>236</v>
      </c>
      <c r="F125" s="148">
        <v>535000000</v>
      </c>
      <c r="G125" s="149" t="s">
        <v>199</v>
      </c>
      <c r="H125" s="139" t="s">
        <v>237</v>
      </c>
      <c r="I125" s="151" t="s">
        <v>525</v>
      </c>
      <c r="J125" s="151" t="s">
        <v>239</v>
      </c>
      <c r="K125" s="147" t="s">
        <v>709</v>
      </c>
      <c r="L125" s="152" t="s">
        <v>710</v>
      </c>
      <c r="M125" t="s">
        <v>242</v>
      </c>
      <c r="N125" t="s">
        <v>242</v>
      </c>
      <c r="O125" t="s">
        <v>242</v>
      </c>
      <c r="P125" t="s">
        <v>242</v>
      </c>
    </row>
    <row r="126" spans="1:16" ht="21" x14ac:dyDescent="0.25">
      <c r="A126" s="138">
        <v>126</v>
      </c>
      <c r="B126" s="175" t="s">
        <v>711</v>
      </c>
      <c r="C126" s="147" t="s">
        <v>567</v>
      </c>
      <c r="D126" t="s">
        <v>235</v>
      </c>
      <c r="E126" s="147" t="s">
        <v>236</v>
      </c>
      <c r="F126" s="148">
        <v>800000000</v>
      </c>
      <c r="G126" s="149" t="s">
        <v>199</v>
      </c>
      <c r="H126" s="139" t="s">
        <v>237</v>
      </c>
      <c r="I126" s="151" t="s">
        <v>525</v>
      </c>
      <c r="J126" s="151" t="s">
        <v>239</v>
      </c>
      <c r="K126" s="147" t="s">
        <v>712</v>
      </c>
      <c r="L126" s="152" t="s">
        <v>264</v>
      </c>
      <c r="M126" t="s">
        <v>242</v>
      </c>
      <c r="N126" t="s">
        <v>242</v>
      </c>
      <c r="O126" t="s">
        <v>242</v>
      </c>
      <c r="P126" t="s">
        <v>242</v>
      </c>
    </row>
    <row r="127" spans="1:16" ht="42" x14ac:dyDescent="0.25">
      <c r="A127" s="138">
        <v>127</v>
      </c>
      <c r="B127" s="175" t="s">
        <v>713</v>
      </c>
      <c r="C127" s="147" t="s">
        <v>351</v>
      </c>
      <c r="D127" t="s">
        <v>235</v>
      </c>
      <c r="E127" s="147" t="s">
        <v>236</v>
      </c>
      <c r="F127" s="148">
        <v>1712634116</v>
      </c>
      <c r="G127" s="149" t="s">
        <v>199</v>
      </c>
      <c r="H127" s="139" t="s">
        <v>237</v>
      </c>
      <c r="I127" s="151" t="s">
        <v>525</v>
      </c>
      <c r="J127" s="151" t="s">
        <v>239</v>
      </c>
      <c r="K127" s="147" t="s">
        <v>714</v>
      </c>
      <c r="L127" s="152" t="s">
        <v>715</v>
      </c>
      <c r="M127" t="s">
        <v>242</v>
      </c>
      <c r="N127" t="s">
        <v>242</v>
      </c>
      <c r="O127" t="s">
        <v>242</v>
      </c>
      <c r="P127" t="s">
        <v>242</v>
      </c>
    </row>
    <row r="128" spans="1:16" ht="21" x14ac:dyDescent="0.25">
      <c r="A128" s="138">
        <v>128</v>
      </c>
      <c r="B128" s="175" t="s">
        <v>716</v>
      </c>
      <c r="C128" s="147" t="s">
        <v>503</v>
      </c>
      <c r="D128" t="s">
        <v>235</v>
      </c>
      <c r="E128" s="147" t="s">
        <v>236</v>
      </c>
      <c r="F128" s="148">
        <v>653000000</v>
      </c>
      <c r="G128" s="149" t="s">
        <v>200</v>
      </c>
      <c r="H128" s="139" t="s">
        <v>237</v>
      </c>
      <c r="I128" s="151" t="s">
        <v>499</v>
      </c>
      <c r="J128" s="151" t="s">
        <v>285</v>
      </c>
      <c r="K128" s="147" t="s">
        <v>717</v>
      </c>
      <c r="L128" s="152" t="s">
        <v>501</v>
      </c>
      <c r="M128" t="s">
        <v>242</v>
      </c>
      <c r="N128" t="s">
        <v>242</v>
      </c>
      <c r="O128" t="s">
        <v>242</v>
      </c>
      <c r="P128" t="s">
        <v>242</v>
      </c>
    </row>
    <row r="129" spans="1:16" ht="31.5" x14ac:dyDescent="0.25">
      <c r="A129" s="138">
        <v>129</v>
      </c>
      <c r="B129" s="175" t="s">
        <v>718</v>
      </c>
      <c r="C129" s="147" t="s">
        <v>719</v>
      </c>
      <c r="D129" t="s">
        <v>235</v>
      </c>
      <c r="E129" s="147" t="s">
        <v>236</v>
      </c>
      <c r="F129" s="148">
        <v>1170000000</v>
      </c>
      <c r="G129" s="149" t="s">
        <v>199</v>
      </c>
      <c r="H129" s="139" t="s">
        <v>237</v>
      </c>
      <c r="I129" s="151" t="s">
        <v>525</v>
      </c>
      <c r="J129" s="151" t="s">
        <v>239</v>
      </c>
      <c r="K129" s="147" t="s">
        <v>720</v>
      </c>
      <c r="L129" s="152" t="s">
        <v>721</v>
      </c>
      <c r="M129" t="s">
        <v>242</v>
      </c>
      <c r="N129" t="s">
        <v>242</v>
      </c>
      <c r="O129" t="s">
        <v>242</v>
      </c>
      <c r="P129" t="s">
        <v>242</v>
      </c>
    </row>
    <row r="130" spans="1:16" ht="21" x14ac:dyDescent="0.25">
      <c r="A130" s="138">
        <v>130</v>
      </c>
      <c r="B130" s="175" t="s">
        <v>722</v>
      </c>
      <c r="C130" s="147" t="s">
        <v>567</v>
      </c>
      <c r="D130" t="s">
        <v>235</v>
      </c>
      <c r="E130" s="147" t="s">
        <v>236</v>
      </c>
      <c r="F130" s="148">
        <v>914000000</v>
      </c>
      <c r="G130" s="149" t="s">
        <v>200</v>
      </c>
      <c r="H130" s="139" t="s">
        <v>237</v>
      </c>
      <c r="I130" s="151" t="s">
        <v>499</v>
      </c>
      <c r="J130" s="151" t="s">
        <v>285</v>
      </c>
      <c r="K130" s="147" t="s">
        <v>723</v>
      </c>
      <c r="L130" s="152" t="s">
        <v>505</v>
      </c>
      <c r="M130" t="s">
        <v>242</v>
      </c>
      <c r="N130" t="s">
        <v>242</v>
      </c>
      <c r="O130" t="s">
        <v>242</v>
      </c>
      <c r="P130" t="s">
        <v>242</v>
      </c>
    </row>
    <row r="131" spans="1:16" ht="31.5" x14ac:dyDescent="0.25">
      <c r="A131" s="138">
        <v>131</v>
      </c>
      <c r="B131" s="175" t="s">
        <v>724</v>
      </c>
      <c r="C131" s="147" t="s">
        <v>361</v>
      </c>
      <c r="D131" t="s">
        <v>235</v>
      </c>
      <c r="E131" s="147" t="s">
        <v>236</v>
      </c>
      <c r="F131" s="148">
        <v>650000000</v>
      </c>
      <c r="G131" s="149" t="s">
        <v>199</v>
      </c>
      <c r="H131" s="139" t="s">
        <v>237</v>
      </c>
      <c r="I131" s="151" t="s">
        <v>525</v>
      </c>
      <c r="J131" s="151" t="s">
        <v>239</v>
      </c>
      <c r="K131" s="147" t="s">
        <v>725</v>
      </c>
      <c r="L131" s="152" t="s">
        <v>726</v>
      </c>
      <c r="M131" t="s">
        <v>242</v>
      </c>
      <c r="N131" t="s">
        <v>242</v>
      </c>
      <c r="O131" t="s">
        <v>242</v>
      </c>
      <c r="P131" t="s">
        <v>242</v>
      </c>
    </row>
    <row r="132" spans="1:16" ht="21" x14ac:dyDescent="0.25">
      <c r="A132" s="138">
        <v>132</v>
      </c>
      <c r="B132" s="175" t="s">
        <v>727</v>
      </c>
      <c r="C132" s="147" t="s">
        <v>485</v>
      </c>
      <c r="D132" t="s">
        <v>235</v>
      </c>
      <c r="E132" s="147" t="s">
        <v>236</v>
      </c>
      <c r="F132" s="148">
        <v>500000000</v>
      </c>
      <c r="G132" s="149" t="s">
        <v>199</v>
      </c>
      <c r="H132" s="139" t="s">
        <v>237</v>
      </c>
      <c r="I132" s="151" t="s">
        <v>525</v>
      </c>
      <c r="J132" s="151" t="s">
        <v>239</v>
      </c>
      <c r="K132" s="147" t="s">
        <v>728</v>
      </c>
      <c r="L132" s="152" t="s">
        <v>729</v>
      </c>
      <c r="M132" t="s">
        <v>242</v>
      </c>
      <c r="N132" t="s">
        <v>242</v>
      </c>
      <c r="O132" t="s">
        <v>242</v>
      </c>
      <c r="P132" t="s">
        <v>242</v>
      </c>
    </row>
    <row r="133" spans="1:16" ht="21" x14ac:dyDescent="0.25">
      <c r="A133" s="138">
        <v>133</v>
      </c>
      <c r="B133" s="175" t="s">
        <v>730</v>
      </c>
      <c r="C133" s="147" t="s">
        <v>234</v>
      </c>
      <c r="D133" t="s">
        <v>235</v>
      </c>
      <c r="E133" s="147" t="s">
        <v>236</v>
      </c>
      <c r="F133" s="148">
        <v>800000000</v>
      </c>
      <c r="G133" s="149" t="s">
        <v>199</v>
      </c>
      <c r="H133" s="139" t="s">
        <v>237</v>
      </c>
      <c r="I133" s="151" t="s">
        <v>525</v>
      </c>
      <c r="J133" s="151" t="s">
        <v>239</v>
      </c>
      <c r="K133" s="147" t="s">
        <v>731</v>
      </c>
      <c r="L133" s="152" t="s">
        <v>732</v>
      </c>
      <c r="M133" t="s">
        <v>242</v>
      </c>
      <c r="N133" t="s">
        <v>242</v>
      </c>
      <c r="O133" t="s">
        <v>242</v>
      </c>
      <c r="P133" t="s">
        <v>242</v>
      </c>
    </row>
    <row r="134" spans="1:16" ht="21" x14ac:dyDescent="0.25">
      <c r="A134" s="138">
        <v>134</v>
      </c>
      <c r="B134" s="175" t="s">
        <v>733</v>
      </c>
      <c r="C134" s="147" t="s">
        <v>426</v>
      </c>
      <c r="D134" t="s">
        <v>235</v>
      </c>
      <c r="E134" s="147" t="s">
        <v>236</v>
      </c>
      <c r="F134" s="148">
        <v>2500000000</v>
      </c>
      <c r="G134" s="149" t="s">
        <v>200</v>
      </c>
      <c r="H134" s="139" t="s">
        <v>237</v>
      </c>
      <c r="I134" s="151" t="s">
        <v>499</v>
      </c>
      <c r="J134" s="151" t="s">
        <v>285</v>
      </c>
      <c r="K134" s="147" t="s">
        <v>734</v>
      </c>
      <c r="L134" s="152" t="s">
        <v>501</v>
      </c>
      <c r="M134" t="s">
        <v>242</v>
      </c>
      <c r="N134" t="s">
        <v>242</v>
      </c>
      <c r="O134" t="s">
        <v>242</v>
      </c>
      <c r="P134" t="s">
        <v>242</v>
      </c>
    </row>
    <row r="135" spans="1:16" ht="21" x14ac:dyDescent="0.25">
      <c r="A135" s="138">
        <v>135</v>
      </c>
      <c r="B135" s="175" t="s">
        <v>735</v>
      </c>
      <c r="C135" s="147" t="s">
        <v>351</v>
      </c>
      <c r="D135" t="s">
        <v>235</v>
      </c>
      <c r="E135" s="147" t="s">
        <v>236</v>
      </c>
      <c r="F135" s="148">
        <v>1063266251</v>
      </c>
      <c r="G135" s="149" t="s">
        <v>199</v>
      </c>
      <c r="H135" s="139" t="s">
        <v>237</v>
      </c>
      <c r="I135" s="151" t="s">
        <v>525</v>
      </c>
      <c r="J135" s="151" t="s">
        <v>239</v>
      </c>
      <c r="K135" s="147" t="s">
        <v>736</v>
      </c>
      <c r="L135" s="152" t="s">
        <v>394</v>
      </c>
      <c r="M135" t="s">
        <v>242</v>
      </c>
      <c r="N135" t="s">
        <v>242</v>
      </c>
      <c r="O135" t="s">
        <v>242</v>
      </c>
      <c r="P135" t="s">
        <v>242</v>
      </c>
    </row>
    <row r="136" spans="1:16" ht="21" x14ac:dyDescent="0.25">
      <c r="A136" s="138">
        <v>136</v>
      </c>
      <c r="B136" s="175" t="s">
        <v>737</v>
      </c>
      <c r="C136" s="147" t="s">
        <v>554</v>
      </c>
      <c r="D136" t="s">
        <v>235</v>
      </c>
      <c r="E136" s="147" t="s">
        <v>236</v>
      </c>
      <c r="F136" s="148">
        <v>1596490359</v>
      </c>
      <c r="G136" s="149" t="s">
        <v>199</v>
      </c>
      <c r="H136" s="139" t="s">
        <v>237</v>
      </c>
      <c r="I136" s="151" t="s">
        <v>525</v>
      </c>
      <c r="J136" s="151" t="s">
        <v>239</v>
      </c>
      <c r="K136" s="147" t="s">
        <v>738</v>
      </c>
      <c r="L136" s="152" t="s">
        <v>729</v>
      </c>
      <c r="M136" t="s">
        <v>242</v>
      </c>
      <c r="N136" t="s">
        <v>242</v>
      </c>
      <c r="O136" t="s">
        <v>242</v>
      </c>
      <c r="P136" t="s">
        <v>242</v>
      </c>
    </row>
    <row r="137" spans="1:16" ht="42" x14ac:dyDescent="0.25">
      <c r="A137" s="138">
        <v>137</v>
      </c>
      <c r="B137" s="175" t="s">
        <v>739</v>
      </c>
      <c r="C137" s="147" t="s">
        <v>576</v>
      </c>
      <c r="D137" t="s">
        <v>235</v>
      </c>
      <c r="E137" s="147" t="s">
        <v>236</v>
      </c>
      <c r="F137" s="148">
        <v>862361129</v>
      </c>
      <c r="G137" s="149" t="s">
        <v>199</v>
      </c>
      <c r="H137" s="139" t="s">
        <v>237</v>
      </c>
      <c r="I137" s="151" t="s">
        <v>525</v>
      </c>
      <c r="J137" s="151" t="s">
        <v>239</v>
      </c>
      <c r="K137" s="147" t="s">
        <v>740</v>
      </c>
      <c r="L137" s="152" t="s">
        <v>741</v>
      </c>
      <c r="M137" t="s">
        <v>242</v>
      </c>
      <c r="N137" t="s">
        <v>242</v>
      </c>
      <c r="O137" t="s">
        <v>242</v>
      </c>
      <c r="P137" t="s">
        <v>242</v>
      </c>
    </row>
    <row r="138" spans="1:16" ht="21" x14ac:dyDescent="0.25">
      <c r="A138" s="138">
        <v>138</v>
      </c>
      <c r="B138" s="175" t="s">
        <v>742</v>
      </c>
      <c r="C138" s="147" t="s">
        <v>550</v>
      </c>
      <c r="D138" t="s">
        <v>235</v>
      </c>
      <c r="E138" s="147" t="s">
        <v>236</v>
      </c>
      <c r="F138" s="148">
        <v>2500000000</v>
      </c>
      <c r="G138" s="149" t="s">
        <v>199</v>
      </c>
      <c r="H138" s="139" t="s">
        <v>237</v>
      </c>
      <c r="I138" s="151" t="s">
        <v>525</v>
      </c>
      <c r="J138" s="151" t="s">
        <v>239</v>
      </c>
      <c r="K138" s="147" t="s">
        <v>743</v>
      </c>
      <c r="L138" s="152" t="s">
        <v>729</v>
      </c>
      <c r="M138" t="s">
        <v>242</v>
      </c>
      <c r="N138" t="s">
        <v>242</v>
      </c>
      <c r="O138" t="s">
        <v>242</v>
      </c>
      <c r="P138" t="s">
        <v>242</v>
      </c>
    </row>
    <row r="139" spans="1:16" ht="21" x14ac:dyDescent="0.25">
      <c r="A139" s="138">
        <v>139</v>
      </c>
      <c r="B139" s="175" t="s">
        <v>744</v>
      </c>
      <c r="C139" s="147" t="s">
        <v>745</v>
      </c>
      <c r="D139" t="s">
        <v>235</v>
      </c>
      <c r="E139" s="147" t="s">
        <v>236</v>
      </c>
      <c r="F139" s="148">
        <v>1083036892</v>
      </c>
      <c r="G139" s="149" t="s">
        <v>199</v>
      </c>
      <c r="H139" s="139" t="s">
        <v>237</v>
      </c>
      <c r="I139" s="151" t="s">
        <v>525</v>
      </c>
      <c r="J139" s="151" t="s">
        <v>239</v>
      </c>
      <c r="K139" s="147" t="s">
        <v>746</v>
      </c>
      <c r="L139" s="152" t="s">
        <v>729</v>
      </c>
      <c r="M139" t="s">
        <v>242</v>
      </c>
      <c r="N139" t="s">
        <v>242</v>
      </c>
      <c r="O139" t="s">
        <v>242</v>
      </c>
      <c r="P139" t="s">
        <v>242</v>
      </c>
    </row>
    <row r="140" spans="1:16" ht="21" x14ac:dyDescent="0.25">
      <c r="A140" s="138">
        <v>140</v>
      </c>
      <c r="B140" s="175" t="s">
        <v>747</v>
      </c>
      <c r="C140" s="147" t="s">
        <v>748</v>
      </c>
      <c r="D140" t="s">
        <v>235</v>
      </c>
      <c r="E140" s="147" t="s">
        <v>236</v>
      </c>
      <c r="F140" s="148">
        <v>855000000</v>
      </c>
      <c r="G140" s="149" t="s">
        <v>199</v>
      </c>
      <c r="H140" s="139" t="s">
        <v>237</v>
      </c>
      <c r="I140" s="151" t="s">
        <v>525</v>
      </c>
      <c r="J140" s="151" t="s">
        <v>239</v>
      </c>
      <c r="K140" s="147" t="s">
        <v>749</v>
      </c>
      <c r="L140" s="152" t="s">
        <v>750</v>
      </c>
      <c r="M140" t="s">
        <v>242</v>
      </c>
      <c r="N140" t="s">
        <v>242</v>
      </c>
      <c r="O140" t="s">
        <v>242</v>
      </c>
      <c r="P140" t="s">
        <v>242</v>
      </c>
    </row>
    <row r="141" spans="1:16" ht="21" x14ac:dyDescent="0.25">
      <c r="A141" s="138">
        <v>141</v>
      </c>
      <c r="B141" s="175" t="s">
        <v>751</v>
      </c>
      <c r="C141" s="147" t="s">
        <v>567</v>
      </c>
      <c r="D141" t="s">
        <v>235</v>
      </c>
      <c r="E141" s="147" t="s">
        <v>752</v>
      </c>
      <c r="F141" s="148">
        <v>460197906</v>
      </c>
      <c r="G141" s="149" t="s">
        <v>199</v>
      </c>
      <c r="H141" s="139" t="s">
        <v>237</v>
      </c>
      <c r="I141" s="151" t="s">
        <v>525</v>
      </c>
      <c r="J141" s="151" t="s">
        <v>239</v>
      </c>
      <c r="K141" s="147" t="s">
        <v>753</v>
      </c>
      <c r="L141" s="152" t="s">
        <v>505</v>
      </c>
      <c r="M141" t="s">
        <v>242</v>
      </c>
      <c r="N141" t="s">
        <v>242</v>
      </c>
      <c r="O141" t="s">
        <v>242</v>
      </c>
      <c r="P141" t="s">
        <v>242</v>
      </c>
    </row>
    <row r="142" spans="1:16" ht="21" x14ac:dyDescent="0.25">
      <c r="A142" s="138">
        <v>142</v>
      </c>
      <c r="B142" s="175" t="s">
        <v>754</v>
      </c>
      <c r="C142" s="147" t="s">
        <v>550</v>
      </c>
      <c r="D142" t="s">
        <v>235</v>
      </c>
      <c r="E142" s="147" t="s">
        <v>236</v>
      </c>
      <c r="F142" s="148">
        <v>320000000</v>
      </c>
      <c r="G142" s="149" t="s">
        <v>199</v>
      </c>
      <c r="H142" s="139" t="s">
        <v>237</v>
      </c>
      <c r="I142" s="151" t="s">
        <v>525</v>
      </c>
      <c r="J142" s="151" t="s">
        <v>239</v>
      </c>
      <c r="K142" s="147" t="s">
        <v>755</v>
      </c>
      <c r="L142" s="152" t="s">
        <v>756</v>
      </c>
      <c r="M142" t="s">
        <v>242</v>
      </c>
      <c r="N142" t="s">
        <v>242</v>
      </c>
      <c r="O142" t="s">
        <v>242</v>
      </c>
      <c r="P142" t="s">
        <v>242</v>
      </c>
    </row>
    <row r="143" spans="1:16" ht="21" x14ac:dyDescent="0.25">
      <c r="A143" s="138">
        <v>143</v>
      </c>
      <c r="B143" s="175" t="s">
        <v>757</v>
      </c>
      <c r="C143" s="147" t="s">
        <v>758</v>
      </c>
      <c r="D143" t="s">
        <v>235</v>
      </c>
      <c r="E143" s="147" t="s">
        <v>236</v>
      </c>
      <c r="F143" s="148">
        <v>654999998</v>
      </c>
      <c r="G143" s="149" t="s">
        <v>199</v>
      </c>
      <c r="H143" s="139" t="s">
        <v>237</v>
      </c>
      <c r="I143" s="151" t="s">
        <v>525</v>
      </c>
      <c r="J143" s="151" t="s">
        <v>239</v>
      </c>
      <c r="K143" s="147" t="s">
        <v>759</v>
      </c>
      <c r="L143" s="152" t="s">
        <v>394</v>
      </c>
      <c r="M143" t="s">
        <v>242</v>
      </c>
      <c r="N143" t="s">
        <v>242</v>
      </c>
      <c r="O143" t="s">
        <v>242</v>
      </c>
      <c r="P143" t="s">
        <v>242</v>
      </c>
    </row>
    <row r="144" spans="1:16" ht="21" x14ac:dyDescent="0.25">
      <c r="A144" s="138">
        <v>144</v>
      </c>
      <c r="B144" s="175" t="s">
        <v>760</v>
      </c>
      <c r="C144" s="147" t="s">
        <v>426</v>
      </c>
      <c r="D144" t="s">
        <v>235</v>
      </c>
      <c r="E144" s="147" t="s">
        <v>236</v>
      </c>
      <c r="F144" s="148">
        <v>1050000000</v>
      </c>
      <c r="G144" s="149" t="s">
        <v>199</v>
      </c>
      <c r="H144" s="139" t="s">
        <v>237</v>
      </c>
      <c r="I144" s="151" t="s">
        <v>525</v>
      </c>
      <c r="J144" s="151" t="s">
        <v>239</v>
      </c>
      <c r="K144" s="147" t="s">
        <v>761</v>
      </c>
      <c r="L144" s="152" t="s">
        <v>501</v>
      </c>
      <c r="M144" t="s">
        <v>242</v>
      </c>
      <c r="N144" t="s">
        <v>242</v>
      </c>
      <c r="O144" t="s">
        <v>242</v>
      </c>
      <c r="P144" t="s">
        <v>242</v>
      </c>
    </row>
    <row r="145" spans="1:16" ht="31.5" x14ac:dyDescent="0.25">
      <c r="A145" s="138">
        <v>145</v>
      </c>
      <c r="B145" s="175" t="s">
        <v>762</v>
      </c>
      <c r="C145" s="147" t="s">
        <v>351</v>
      </c>
      <c r="D145" t="s">
        <v>235</v>
      </c>
      <c r="E145" s="147" t="s">
        <v>236</v>
      </c>
      <c r="F145" s="148">
        <v>3081107737</v>
      </c>
      <c r="G145" s="149" t="s">
        <v>199</v>
      </c>
      <c r="H145" s="139" t="s">
        <v>237</v>
      </c>
      <c r="I145" s="151" t="s">
        <v>525</v>
      </c>
      <c r="J145" s="151" t="s">
        <v>239</v>
      </c>
      <c r="K145" s="147" t="s">
        <v>763</v>
      </c>
      <c r="L145" s="152" t="s">
        <v>710</v>
      </c>
      <c r="M145" t="s">
        <v>242</v>
      </c>
      <c r="N145" t="s">
        <v>242</v>
      </c>
      <c r="O145" t="s">
        <v>242</v>
      </c>
      <c r="P145" t="s">
        <v>242</v>
      </c>
    </row>
    <row r="146" spans="1:16" ht="21" x14ac:dyDescent="0.25">
      <c r="A146" s="138">
        <v>146</v>
      </c>
      <c r="B146" s="175" t="s">
        <v>764</v>
      </c>
      <c r="C146" s="147" t="s">
        <v>361</v>
      </c>
      <c r="D146" t="s">
        <v>235</v>
      </c>
      <c r="E146" s="147" t="s">
        <v>236</v>
      </c>
      <c r="F146" s="148">
        <v>600000000</v>
      </c>
      <c r="G146" s="149" t="s">
        <v>199</v>
      </c>
      <c r="H146" s="139" t="s">
        <v>237</v>
      </c>
      <c r="I146" s="151" t="s">
        <v>525</v>
      </c>
      <c r="J146" s="151" t="s">
        <v>239</v>
      </c>
      <c r="K146" s="147" t="s">
        <v>765</v>
      </c>
      <c r="L146" s="152" t="s">
        <v>631</v>
      </c>
      <c r="M146" t="s">
        <v>242</v>
      </c>
      <c r="N146" t="s">
        <v>242</v>
      </c>
      <c r="O146" t="s">
        <v>242</v>
      </c>
      <c r="P146" t="s">
        <v>242</v>
      </c>
    </row>
    <row r="147" spans="1:16" ht="31.5" x14ac:dyDescent="0.25">
      <c r="A147" s="138">
        <v>147</v>
      </c>
      <c r="B147" s="178" t="s">
        <v>766</v>
      </c>
      <c r="C147" s="147" t="s">
        <v>351</v>
      </c>
      <c r="D147" t="s">
        <v>235</v>
      </c>
      <c r="E147" s="147" t="s">
        <v>236</v>
      </c>
      <c r="F147" s="148">
        <v>2250000000</v>
      </c>
      <c r="G147" s="149" t="s">
        <v>199</v>
      </c>
      <c r="H147" s="139" t="s">
        <v>237</v>
      </c>
      <c r="I147" s="151" t="s">
        <v>525</v>
      </c>
      <c r="J147" s="151" t="s">
        <v>239</v>
      </c>
      <c r="K147" s="147" t="s">
        <v>767</v>
      </c>
      <c r="L147" s="152" t="s">
        <v>768</v>
      </c>
      <c r="M147" t="s">
        <v>242</v>
      </c>
      <c r="N147" t="s">
        <v>242</v>
      </c>
      <c r="O147" t="s">
        <v>242</v>
      </c>
      <c r="P147" t="s">
        <v>242</v>
      </c>
    </row>
    <row r="148" spans="1:16" ht="31.5" x14ac:dyDescent="0.25">
      <c r="A148" s="138">
        <v>148</v>
      </c>
      <c r="B148" s="175" t="s">
        <v>769</v>
      </c>
      <c r="C148" s="147" t="s">
        <v>770</v>
      </c>
      <c r="D148" t="s">
        <v>235</v>
      </c>
      <c r="E148" s="147" t="s">
        <v>236</v>
      </c>
      <c r="F148" s="148">
        <v>1006961200</v>
      </c>
      <c r="G148" s="149" t="s">
        <v>199</v>
      </c>
      <c r="H148" s="139" t="s">
        <v>237</v>
      </c>
      <c r="I148" s="151" t="s">
        <v>525</v>
      </c>
      <c r="J148" s="151" t="s">
        <v>239</v>
      </c>
      <c r="K148" s="147" t="s">
        <v>771</v>
      </c>
      <c r="L148" s="152" t="s">
        <v>772</v>
      </c>
      <c r="M148" t="s">
        <v>242</v>
      </c>
      <c r="N148" t="s">
        <v>242</v>
      </c>
      <c r="O148" t="s">
        <v>242</v>
      </c>
      <c r="P148" t="s">
        <v>242</v>
      </c>
    </row>
    <row r="149" spans="1:16" ht="21" x14ac:dyDescent="0.25">
      <c r="A149" s="138">
        <v>149</v>
      </c>
      <c r="B149" s="175" t="s">
        <v>773</v>
      </c>
      <c r="C149" s="147" t="s">
        <v>774</v>
      </c>
      <c r="D149" t="s">
        <v>235</v>
      </c>
      <c r="E149" s="147" t="s">
        <v>236</v>
      </c>
      <c r="F149" s="148">
        <v>4276360939</v>
      </c>
      <c r="G149" s="149" t="s">
        <v>199</v>
      </c>
      <c r="H149" s="139" t="s">
        <v>237</v>
      </c>
      <c r="I149" s="151" t="s">
        <v>525</v>
      </c>
      <c r="J149" s="151" t="s">
        <v>239</v>
      </c>
      <c r="K149" s="147" t="s">
        <v>775</v>
      </c>
      <c r="L149" s="152" t="s">
        <v>704</v>
      </c>
      <c r="M149" t="s">
        <v>242</v>
      </c>
      <c r="N149" t="s">
        <v>242</v>
      </c>
      <c r="O149" t="s">
        <v>242</v>
      </c>
      <c r="P149" t="s">
        <v>242</v>
      </c>
    </row>
    <row r="150" spans="1:16" ht="31.5" x14ac:dyDescent="0.25">
      <c r="A150" s="138">
        <v>150</v>
      </c>
      <c r="B150" s="175" t="s">
        <v>776</v>
      </c>
      <c r="C150" s="147" t="s">
        <v>777</v>
      </c>
      <c r="D150" t="s">
        <v>235</v>
      </c>
      <c r="E150" s="147" t="s">
        <v>236</v>
      </c>
      <c r="F150" s="148">
        <v>1000000000</v>
      </c>
      <c r="G150" s="149" t="s">
        <v>199</v>
      </c>
      <c r="H150" s="139" t="s">
        <v>237</v>
      </c>
      <c r="I150" s="151" t="s">
        <v>525</v>
      </c>
      <c r="J150" s="151" t="s">
        <v>239</v>
      </c>
      <c r="K150" s="147" t="s">
        <v>778</v>
      </c>
      <c r="L150" s="152" t="s">
        <v>729</v>
      </c>
      <c r="M150" t="s">
        <v>242</v>
      </c>
      <c r="N150" t="s">
        <v>242</v>
      </c>
      <c r="O150" t="s">
        <v>242</v>
      </c>
      <c r="P150" t="s">
        <v>242</v>
      </c>
    </row>
    <row r="151" spans="1:16" ht="31.5" x14ac:dyDescent="0.25">
      <c r="A151" s="138">
        <v>151</v>
      </c>
      <c r="B151" s="175" t="s">
        <v>779</v>
      </c>
      <c r="C151" s="147" t="s">
        <v>576</v>
      </c>
      <c r="D151" t="s">
        <v>235</v>
      </c>
      <c r="E151" s="147" t="s">
        <v>236</v>
      </c>
      <c r="F151" s="148">
        <v>1503324722</v>
      </c>
      <c r="G151" s="149" t="s">
        <v>199</v>
      </c>
      <c r="H151" s="139" t="s">
        <v>237</v>
      </c>
      <c r="I151" s="151" t="s">
        <v>525</v>
      </c>
      <c r="J151" s="151" t="s">
        <v>239</v>
      </c>
      <c r="K151" s="147" t="s">
        <v>780</v>
      </c>
      <c r="L151" s="152" t="s">
        <v>781</v>
      </c>
      <c r="M151" t="s">
        <v>242</v>
      </c>
      <c r="N151" t="s">
        <v>242</v>
      </c>
      <c r="O151" t="s">
        <v>242</v>
      </c>
      <c r="P151" t="s">
        <v>242</v>
      </c>
    </row>
    <row r="152" spans="1:16" ht="31.5" x14ac:dyDescent="0.25">
      <c r="A152" s="138">
        <v>152</v>
      </c>
      <c r="B152" s="175" t="s">
        <v>782</v>
      </c>
      <c r="C152" s="147" t="s">
        <v>361</v>
      </c>
      <c r="D152" t="s">
        <v>235</v>
      </c>
      <c r="E152" s="147" t="s">
        <v>236</v>
      </c>
      <c r="F152" s="148">
        <v>722400000</v>
      </c>
      <c r="G152" s="149" t="s">
        <v>199</v>
      </c>
      <c r="H152" s="139" t="s">
        <v>237</v>
      </c>
      <c r="I152" s="151" t="s">
        <v>525</v>
      </c>
      <c r="J152" s="151" t="s">
        <v>239</v>
      </c>
      <c r="K152" s="147" t="s">
        <v>783</v>
      </c>
      <c r="L152" s="152" t="s">
        <v>781</v>
      </c>
      <c r="M152" t="s">
        <v>242</v>
      </c>
      <c r="N152" t="s">
        <v>242</v>
      </c>
      <c r="O152" t="s">
        <v>242</v>
      </c>
      <c r="P152" t="s">
        <v>242</v>
      </c>
    </row>
    <row r="153" spans="1:16" ht="21" x14ac:dyDescent="0.25">
      <c r="A153" s="138">
        <v>153</v>
      </c>
      <c r="B153" s="175" t="s">
        <v>784</v>
      </c>
      <c r="C153" s="147" t="s">
        <v>361</v>
      </c>
      <c r="D153" t="s">
        <v>235</v>
      </c>
      <c r="E153" s="147" t="s">
        <v>236</v>
      </c>
      <c r="F153" s="148">
        <v>3602410103</v>
      </c>
      <c r="G153" s="149" t="s">
        <v>199</v>
      </c>
      <c r="H153" s="139" t="s">
        <v>237</v>
      </c>
      <c r="I153" s="151" t="s">
        <v>525</v>
      </c>
      <c r="J153" s="151" t="s">
        <v>239</v>
      </c>
      <c r="K153" s="147" t="s">
        <v>785</v>
      </c>
      <c r="L153" s="152" t="s">
        <v>729</v>
      </c>
      <c r="M153" t="s">
        <v>242</v>
      </c>
      <c r="N153" t="s">
        <v>242</v>
      </c>
      <c r="O153" t="s">
        <v>242</v>
      </c>
      <c r="P153" t="s">
        <v>242</v>
      </c>
    </row>
    <row r="154" spans="1:16" ht="21" x14ac:dyDescent="0.25">
      <c r="A154" s="138">
        <v>154</v>
      </c>
      <c r="B154" s="175" t="s">
        <v>786</v>
      </c>
      <c r="C154" s="149" t="s">
        <v>351</v>
      </c>
      <c r="D154" t="s">
        <v>235</v>
      </c>
      <c r="E154" s="147" t="s">
        <v>236</v>
      </c>
      <c r="F154" s="179">
        <v>600000000</v>
      </c>
      <c r="G154" s="149" t="s">
        <v>199</v>
      </c>
      <c r="H154" s="139" t="s">
        <v>237</v>
      </c>
      <c r="I154" s="151" t="s">
        <v>525</v>
      </c>
      <c r="J154" s="151" t="s">
        <v>239</v>
      </c>
      <c r="K154" s="147" t="s">
        <v>787</v>
      </c>
      <c r="L154" s="147" t="s">
        <v>729</v>
      </c>
      <c r="M154" t="s">
        <v>242</v>
      </c>
      <c r="N154" t="s">
        <v>242</v>
      </c>
      <c r="O154" t="s">
        <v>242</v>
      </c>
      <c r="P154" t="s">
        <v>242</v>
      </c>
    </row>
    <row r="155" spans="1:16" ht="31.5" x14ac:dyDescent="0.25">
      <c r="A155" s="138">
        <v>155</v>
      </c>
      <c r="B155" s="175" t="s">
        <v>788</v>
      </c>
      <c r="C155" s="147" t="s">
        <v>789</v>
      </c>
      <c r="D155" t="s">
        <v>235</v>
      </c>
      <c r="E155" s="147" t="s">
        <v>236</v>
      </c>
      <c r="F155" s="148">
        <v>16601159205</v>
      </c>
      <c r="G155" s="149" t="s">
        <v>199</v>
      </c>
      <c r="H155" s="139" t="s">
        <v>237</v>
      </c>
      <c r="I155" s="151" t="s">
        <v>525</v>
      </c>
      <c r="J155" s="151" t="s">
        <v>239</v>
      </c>
      <c r="K155" s="147" t="s">
        <v>790</v>
      </c>
      <c r="L155" s="152" t="s">
        <v>791</v>
      </c>
      <c r="M155" t="s">
        <v>242</v>
      </c>
      <c r="N155" t="s">
        <v>242</v>
      </c>
      <c r="O155" t="s">
        <v>242</v>
      </c>
      <c r="P155" t="s">
        <v>242</v>
      </c>
    </row>
    <row r="156" spans="1:16" ht="31.5" x14ac:dyDescent="0.25">
      <c r="A156" s="138">
        <v>156</v>
      </c>
      <c r="B156" s="175" t="s">
        <v>792</v>
      </c>
      <c r="C156" s="147" t="s">
        <v>658</v>
      </c>
      <c r="D156" t="s">
        <v>235</v>
      </c>
      <c r="E156" s="147" t="s">
        <v>236</v>
      </c>
      <c r="F156" s="148">
        <v>808370000</v>
      </c>
      <c r="G156" s="149" t="s">
        <v>199</v>
      </c>
      <c r="H156" s="139" t="s">
        <v>237</v>
      </c>
      <c r="I156" s="151" t="s">
        <v>525</v>
      </c>
      <c r="J156" s="151" t="s">
        <v>239</v>
      </c>
      <c r="K156" s="147" t="s">
        <v>793</v>
      </c>
      <c r="L156" s="152" t="s">
        <v>710</v>
      </c>
      <c r="M156" t="s">
        <v>242</v>
      </c>
      <c r="N156" t="s">
        <v>242</v>
      </c>
      <c r="O156" t="s">
        <v>242</v>
      </c>
      <c r="P156" t="s">
        <v>242</v>
      </c>
    </row>
    <row r="157" spans="1:16" ht="21" x14ac:dyDescent="0.25">
      <c r="A157" s="138">
        <v>157</v>
      </c>
      <c r="B157" s="180" t="s">
        <v>794</v>
      </c>
      <c r="C157" s="181" t="s">
        <v>361</v>
      </c>
      <c r="D157" t="s">
        <v>235</v>
      </c>
      <c r="E157" s="181" t="s">
        <v>236</v>
      </c>
      <c r="F157" s="179">
        <v>3100000000</v>
      </c>
      <c r="G157" s="149" t="s">
        <v>199</v>
      </c>
      <c r="H157" s="139" t="s">
        <v>237</v>
      </c>
      <c r="I157" s="151" t="s">
        <v>525</v>
      </c>
      <c r="J157" s="151" t="s">
        <v>239</v>
      </c>
      <c r="K157" s="181" t="s">
        <v>795</v>
      </c>
      <c r="L157" s="182" t="s">
        <v>729</v>
      </c>
      <c r="M157" t="s">
        <v>242</v>
      </c>
      <c r="N157" t="s">
        <v>242</v>
      </c>
      <c r="O157" t="s">
        <v>242</v>
      </c>
      <c r="P157" t="s">
        <v>242</v>
      </c>
    </row>
    <row r="158" spans="1:16" ht="21" x14ac:dyDescent="0.25">
      <c r="A158" s="138">
        <v>158</v>
      </c>
      <c r="B158" s="180" t="s">
        <v>796</v>
      </c>
      <c r="C158" s="147" t="s">
        <v>797</v>
      </c>
      <c r="D158" t="s">
        <v>235</v>
      </c>
      <c r="E158" s="147" t="s">
        <v>236</v>
      </c>
      <c r="F158" s="148">
        <v>1501802252</v>
      </c>
      <c r="G158" s="149" t="s">
        <v>199</v>
      </c>
      <c r="H158" s="139" t="s">
        <v>237</v>
      </c>
      <c r="I158" s="151" t="s">
        <v>525</v>
      </c>
      <c r="J158" s="151" t="s">
        <v>239</v>
      </c>
      <c r="K158" s="147" t="s">
        <v>798</v>
      </c>
      <c r="L158" s="152" t="s">
        <v>799</v>
      </c>
      <c r="M158" t="s">
        <v>242</v>
      </c>
      <c r="N158" t="s">
        <v>242</v>
      </c>
      <c r="O158" t="s">
        <v>242</v>
      </c>
      <c r="P158" t="s">
        <v>242</v>
      </c>
    </row>
    <row r="159" spans="1:16" ht="31.5" x14ac:dyDescent="0.25">
      <c r="A159" s="138">
        <v>159</v>
      </c>
      <c r="B159" s="180" t="s">
        <v>800</v>
      </c>
      <c r="C159" s="147" t="s">
        <v>576</v>
      </c>
      <c r="D159" t="s">
        <v>235</v>
      </c>
      <c r="E159" s="147" t="s">
        <v>236</v>
      </c>
      <c r="F159" s="148">
        <v>1757041230</v>
      </c>
      <c r="G159" s="149" t="s">
        <v>199</v>
      </c>
      <c r="H159" s="139" t="s">
        <v>237</v>
      </c>
      <c r="I159" s="151" t="s">
        <v>525</v>
      </c>
      <c r="J159" s="151" t="s">
        <v>239</v>
      </c>
      <c r="K159" s="147" t="s">
        <v>801</v>
      </c>
      <c r="L159" s="152" t="s">
        <v>710</v>
      </c>
      <c r="M159" t="s">
        <v>242</v>
      </c>
      <c r="N159" t="s">
        <v>242</v>
      </c>
      <c r="O159" t="s">
        <v>242</v>
      </c>
      <c r="P159" t="s">
        <v>242</v>
      </c>
    </row>
    <row r="160" spans="1:16" ht="31.5" x14ac:dyDescent="0.25">
      <c r="A160" s="138">
        <v>160</v>
      </c>
      <c r="B160" s="175" t="s">
        <v>802</v>
      </c>
      <c r="C160" s="147" t="s">
        <v>658</v>
      </c>
      <c r="D160" t="s">
        <v>235</v>
      </c>
      <c r="E160" s="147" t="s">
        <v>236</v>
      </c>
      <c r="F160" s="148">
        <v>2321883548</v>
      </c>
      <c r="G160" s="149" t="s">
        <v>199</v>
      </c>
      <c r="H160" s="139" t="s">
        <v>237</v>
      </c>
      <c r="I160" s="151" t="s">
        <v>525</v>
      </c>
      <c r="J160" s="151" t="s">
        <v>239</v>
      </c>
      <c r="K160" s="147" t="s">
        <v>803</v>
      </c>
      <c r="L160" s="152" t="s">
        <v>710</v>
      </c>
      <c r="M160" t="s">
        <v>242</v>
      </c>
      <c r="N160" t="s">
        <v>242</v>
      </c>
      <c r="O160" t="s">
        <v>242</v>
      </c>
      <c r="P160" t="s">
        <v>242</v>
      </c>
    </row>
    <row r="161" spans="1:16" ht="21" x14ac:dyDescent="0.25">
      <c r="A161" s="138">
        <v>161</v>
      </c>
      <c r="B161" s="180" t="s">
        <v>804</v>
      </c>
      <c r="C161" s="147" t="s">
        <v>361</v>
      </c>
      <c r="D161" t="s">
        <v>235</v>
      </c>
      <c r="E161" s="147" t="s">
        <v>236</v>
      </c>
      <c r="F161" s="148">
        <v>976436945</v>
      </c>
      <c r="G161" s="149" t="s">
        <v>199</v>
      </c>
      <c r="H161" s="139" t="s">
        <v>237</v>
      </c>
      <c r="I161" s="151" t="s">
        <v>525</v>
      </c>
      <c r="J161" s="151" t="s">
        <v>239</v>
      </c>
      <c r="K161" s="147" t="s">
        <v>805</v>
      </c>
      <c r="L161" s="152" t="s">
        <v>799</v>
      </c>
      <c r="M161" t="s">
        <v>242</v>
      </c>
      <c r="N161" t="s">
        <v>242</v>
      </c>
      <c r="O161" t="s">
        <v>242</v>
      </c>
      <c r="P161" t="s">
        <v>242</v>
      </c>
    </row>
    <row r="162" spans="1:16" ht="21" x14ac:dyDescent="0.25">
      <c r="A162" s="138">
        <v>162</v>
      </c>
      <c r="B162" s="175" t="s">
        <v>806</v>
      </c>
      <c r="C162" s="147" t="s">
        <v>807</v>
      </c>
      <c r="D162" t="s">
        <v>235</v>
      </c>
      <c r="E162" s="147" t="s">
        <v>236</v>
      </c>
      <c r="F162" s="148">
        <v>1637055496</v>
      </c>
      <c r="G162" s="149" t="s">
        <v>199</v>
      </c>
      <c r="H162" s="139" t="s">
        <v>237</v>
      </c>
      <c r="I162" s="151" t="s">
        <v>525</v>
      </c>
      <c r="J162" s="151" t="s">
        <v>239</v>
      </c>
      <c r="K162" s="147" t="s">
        <v>808</v>
      </c>
      <c r="L162" s="152" t="s">
        <v>264</v>
      </c>
      <c r="M162" t="s">
        <v>242</v>
      </c>
      <c r="N162" t="s">
        <v>242</v>
      </c>
      <c r="O162" t="s">
        <v>242</v>
      </c>
      <c r="P162" t="s">
        <v>242</v>
      </c>
    </row>
    <row r="163" spans="1:16" ht="31.5" x14ac:dyDescent="0.25">
      <c r="A163" s="138">
        <v>163</v>
      </c>
      <c r="B163" s="180" t="s">
        <v>809</v>
      </c>
      <c r="C163" s="147" t="s">
        <v>662</v>
      </c>
      <c r="D163" t="s">
        <v>235</v>
      </c>
      <c r="E163" s="147" t="s">
        <v>236</v>
      </c>
      <c r="F163" s="148">
        <v>1865000</v>
      </c>
      <c r="G163" s="149" t="s">
        <v>199</v>
      </c>
      <c r="H163" s="139" t="s">
        <v>237</v>
      </c>
      <c r="I163" s="151" t="s">
        <v>525</v>
      </c>
      <c r="J163" s="151" t="s">
        <v>239</v>
      </c>
      <c r="K163" s="147" t="s">
        <v>810</v>
      </c>
      <c r="L163" s="152" t="s">
        <v>710</v>
      </c>
      <c r="M163" t="s">
        <v>242</v>
      </c>
      <c r="N163" t="s">
        <v>242</v>
      </c>
      <c r="O163" t="s">
        <v>242</v>
      </c>
      <c r="P163" t="s">
        <v>242</v>
      </c>
    </row>
    <row r="164" spans="1:16" ht="31.5" x14ac:dyDescent="0.25">
      <c r="A164" s="138">
        <v>164</v>
      </c>
      <c r="B164" s="175" t="s">
        <v>811</v>
      </c>
      <c r="C164" s="147" t="s">
        <v>567</v>
      </c>
      <c r="D164" t="s">
        <v>235</v>
      </c>
      <c r="E164" s="147" t="s">
        <v>236</v>
      </c>
      <c r="F164" s="148">
        <v>3600000000</v>
      </c>
      <c r="G164" s="149" t="s">
        <v>200</v>
      </c>
      <c r="H164" s="139" t="s">
        <v>237</v>
      </c>
      <c r="I164" s="151" t="s">
        <v>812</v>
      </c>
      <c r="J164" s="151" t="s">
        <v>285</v>
      </c>
      <c r="K164" s="147" t="s">
        <v>813</v>
      </c>
      <c r="L164" s="152" t="s">
        <v>814</v>
      </c>
      <c r="M164" t="s">
        <v>242</v>
      </c>
      <c r="N164" t="s">
        <v>242</v>
      </c>
      <c r="O164" t="s">
        <v>242</v>
      </c>
      <c r="P164" t="s">
        <v>242</v>
      </c>
    </row>
    <row r="165" spans="1:16" ht="31.5" x14ac:dyDescent="0.25">
      <c r="A165" s="138">
        <v>165</v>
      </c>
      <c r="B165" s="175" t="s">
        <v>815</v>
      </c>
      <c r="C165" s="147" t="s">
        <v>468</v>
      </c>
      <c r="D165" t="s">
        <v>235</v>
      </c>
      <c r="E165" s="147" t="s">
        <v>236</v>
      </c>
      <c r="F165" s="179">
        <v>4300000000</v>
      </c>
      <c r="G165" s="149" t="s">
        <v>199</v>
      </c>
      <c r="H165" s="139" t="s">
        <v>237</v>
      </c>
      <c r="I165" s="151" t="s">
        <v>525</v>
      </c>
      <c r="J165" s="151" t="s">
        <v>239</v>
      </c>
      <c r="K165" s="147" t="s">
        <v>816</v>
      </c>
      <c r="L165" s="152" t="s">
        <v>817</v>
      </c>
      <c r="M165" t="s">
        <v>242</v>
      </c>
      <c r="N165" t="s">
        <v>242</v>
      </c>
      <c r="O165" t="s">
        <v>242</v>
      </c>
      <c r="P165" t="s">
        <v>242</v>
      </c>
    </row>
    <row r="166" spans="1:16" ht="21" x14ac:dyDescent="0.25">
      <c r="A166" s="138">
        <v>166</v>
      </c>
      <c r="B166" s="175" t="s">
        <v>818</v>
      </c>
      <c r="C166" s="147" t="s">
        <v>567</v>
      </c>
      <c r="D166" t="s">
        <v>235</v>
      </c>
      <c r="E166" s="147" t="s">
        <v>236</v>
      </c>
      <c r="F166" s="148">
        <v>2580237800</v>
      </c>
      <c r="G166" s="149" t="s">
        <v>200</v>
      </c>
      <c r="H166" s="139" t="s">
        <v>237</v>
      </c>
      <c r="I166" s="151" t="s">
        <v>812</v>
      </c>
      <c r="J166" s="151" t="s">
        <v>285</v>
      </c>
      <c r="K166" s="147" t="s">
        <v>819</v>
      </c>
      <c r="L166" s="152" t="s">
        <v>501</v>
      </c>
      <c r="M166" t="s">
        <v>242</v>
      </c>
      <c r="N166" t="s">
        <v>242</v>
      </c>
      <c r="O166" t="s">
        <v>242</v>
      </c>
      <c r="P166" t="s">
        <v>242</v>
      </c>
    </row>
    <row r="167" spans="1:16" ht="21" x14ac:dyDescent="0.25">
      <c r="A167" s="138">
        <v>167</v>
      </c>
      <c r="B167" s="175" t="s">
        <v>820</v>
      </c>
      <c r="C167" s="147" t="s">
        <v>821</v>
      </c>
      <c r="D167" t="s">
        <v>235</v>
      </c>
      <c r="E167" s="147" t="s">
        <v>236</v>
      </c>
      <c r="F167" s="179">
        <v>3400000000</v>
      </c>
      <c r="G167" s="149" t="s">
        <v>199</v>
      </c>
      <c r="H167" s="139" t="s">
        <v>237</v>
      </c>
      <c r="I167" s="151" t="s">
        <v>525</v>
      </c>
      <c r="J167" s="151" t="s">
        <v>239</v>
      </c>
      <c r="K167" s="147" t="s">
        <v>822</v>
      </c>
      <c r="L167" s="152" t="s">
        <v>729</v>
      </c>
      <c r="M167" t="s">
        <v>242</v>
      </c>
      <c r="N167" t="s">
        <v>242</v>
      </c>
      <c r="O167" t="s">
        <v>242</v>
      </c>
      <c r="P167" t="s">
        <v>242</v>
      </c>
    </row>
    <row r="168" spans="1:16" ht="21" x14ac:dyDescent="0.25">
      <c r="A168" s="138">
        <v>168</v>
      </c>
      <c r="B168" s="180" t="s">
        <v>823</v>
      </c>
      <c r="C168" s="147" t="s">
        <v>567</v>
      </c>
      <c r="D168" t="s">
        <v>235</v>
      </c>
      <c r="E168" s="147" t="s">
        <v>236</v>
      </c>
      <c r="F168" s="148">
        <v>2800000000</v>
      </c>
      <c r="G168" s="149" t="s">
        <v>199</v>
      </c>
      <c r="H168" s="139" t="s">
        <v>237</v>
      </c>
      <c r="I168" s="151" t="s">
        <v>525</v>
      </c>
      <c r="J168" s="151" t="s">
        <v>239</v>
      </c>
      <c r="K168" s="147" t="s">
        <v>824</v>
      </c>
      <c r="L168" s="152" t="s">
        <v>264</v>
      </c>
      <c r="M168" t="s">
        <v>242</v>
      </c>
      <c r="N168" t="s">
        <v>242</v>
      </c>
      <c r="O168" t="s">
        <v>242</v>
      </c>
      <c r="P168" t="s">
        <v>242</v>
      </c>
    </row>
    <row r="169" spans="1:16" ht="31.5" x14ac:dyDescent="0.25">
      <c r="A169" s="138">
        <v>169</v>
      </c>
      <c r="B169" s="175" t="s">
        <v>825</v>
      </c>
      <c r="C169" s="147" t="s">
        <v>826</v>
      </c>
      <c r="D169" t="s">
        <v>235</v>
      </c>
      <c r="E169" s="147" t="s">
        <v>236</v>
      </c>
      <c r="F169" s="148">
        <v>800000000</v>
      </c>
      <c r="G169" s="149" t="s">
        <v>199</v>
      </c>
      <c r="H169" s="139" t="s">
        <v>237</v>
      </c>
      <c r="I169" s="151" t="s">
        <v>525</v>
      </c>
      <c r="J169" s="151" t="s">
        <v>239</v>
      </c>
      <c r="K169" s="147" t="s">
        <v>827</v>
      </c>
      <c r="L169" s="152" t="s">
        <v>710</v>
      </c>
      <c r="M169" t="s">
        <v>242</v>
      </c>
      <c r="N169" t="s">
        <v>242</v>
      </c>
      <c r="O169" t="s">
        <v>242</v>
      </c>
      <c r="P169" t="s">
        <v>242</v>
      </c>
    </row>
    <row r="170" spans="1:16" ht="31.5" x14ac:dyDescent="0.25">
      <c r="A170" s="138">
        <v>170</v>
      </c>
      <c r="B170" s="183" t="s">
        <v>828</v>
      </c>
      <c r="C170" s="147" t="s">
        <v>829</v>
      </c>
      <c r="D170" t="s">
        <v>235</v>
      </c>
      <c r="E170" s="147" t="s">
        <v>267</v>
      </c>
      <c r="F170" s="148">
        <v>1314104160</v>
      </c>
      <c r="G170" s="149" t="s">
        <v>200</v>
      </c>
      <c r="H170" s="139" t="s">
        <v>237</v>
      </c>
      <c r="I170" s="151" t="s">
        <v>499</v>
      </c>
      <c r="J170" s="151" t="s">
        <v>285</v>
      </c>
      <c r="K170" s="184" t="s">
        <v>830</v>
      </c>
      <c r="L170" s="152" t="s">
        <v>505</v>
      </c>
      <c r="M170" t="s">
        <v>242</v>
      </c>
      <c r="N170" t="s">
        <v>242</v>
      </c>
      <c r="O170" t="s">
        <v>242</v>
      </c>
      <c r="P170" t="s">
        <v>242</v>
      </c>
    </row>
    <row r="171" spans="1:16" ht="31.5" x14ac:dyDescent="0.25">
      <c r="A171" s="138">
        <v>171</v>
      </c>
      <c r="B171" s="175" t="s">
        <v>831</v>
      </c>
      <c r="C171" s="147" t="s">
        <v>567</v>
      </c>
      <c r="D171" t="s">
        <v>235</v>
      </c>
      <c r="E171" s="147" t="s">
        <v>236</v>
      </c>
      <c r="F171" s="148">
        <v>1800000000</v>
      </c>
      <c r="G171" s="149" t="s">
        <v>199</v>
      </c>
      <c r="H171" s="139" t="s">
        <v>237</v>
      </c>
      <c r="I171" s="151" t="s">
        <v>525</v>
      </c>
      <c r="J171" s="151" t="s">
        <v>239</v>
      </c>
      <c r="K171" s="147" t="s">
        <v>832</v>
      </c>
      <c r="L171" s="152" t="s">
        <v>833</v>
      </c>
      <c r="M171" t="s">
        <v>242</v>
      </c>
      <c r="N171" t="s">
        <v>242</v>
      </c>
      <c r="O171" t="s">
        <v>242</v>
      </c>
      <c r="P171" t="s">
        <v>242</v>
      </c>
    </row>
    <row r="172" spans="1:16" ht="21" x14ac:dyDescent="0.25">
      <c r="A172" s="138">
        <v>172</v>
      </c>
      <c r="B172" s="175" t="s">
        <v>834</v>
      </c>
      <c r="C172" s="147" t="s">
        <v>835</v>
      </c>
      <c r="D172" t="s">
        <v>235</v>
      </c>
      <c r="E172" s="147" t="s">
        <v>236</v>
      </c>
      <c r="F172" s="148">
        <v>6883829260</v>
      </c>
      <c r="G172" s="149" t="s">
        <v>199</v>
      </c>
      <c r="H172" s="139" t="s">
        <v>237</v>
      </c>
      <c r="I172" s="151" t="s">
        <v>525</v>
      </c>
      <c r="J172" s="151" t="s">
        <v>239</v>
      </c>
      <c r="K172" s="147" t="s">
        <v>836</v>
      </c>
      <c r="L172" s="152" t="s">
        <v>704</v>
      </c>
      <c r="M172" t="s">
        <v>242</v>
      </c>
      <c r="N172" t="s">
        <v>242</v>
      </c>
      <c r="O172" t="s">
        <v>242</v>
      </c>
      <c r="P172" t="s">
        <v>242</v>
      </c>
    </row>
    <row r="173" spans="1:16" ht="31.5" x14ac:dyDescent="0.25">
      <c r="A173" s="138">
        <v>173</v>
      </c>
      <c r="B173" s="175" t="s">
        <v>837</v>
      </c>
      <c r="C173" s="147" t="s">
        <v>421</v>
      </c>
      <c r="D173" t="s">
        <v>235</v>
      </c>
      <c r="E173" s="147" t="s">
        <v>236</v>
      </c>
      <c r="F173" s="148">
        <v>3788176728</v>
      </c>
      <c r="G173" s="149" t="s">
        <v>199</v>
      </c>
      <c r="H173" s="139" t="s">
        <v>237</v>
      </c>
      <c r="I173" s="151" t="s">
        <v>525</v>
      </c>
      <c r="J173" s="151" t="s">
        <v>239</v>
      </c>
      <c r="K173" s="147" t="s">
        <v>838</v>
      </c>
      <c r="L173" s="152" t="s">
        <v>839</v>
      </c>
      <c r="M173" t="s">
        <v>242</v>
      </c>
      <c r="N173" t="s">
        <v>242</v>
      </c>
      <c r="O173" t="s">
        <v>242</v>
      </c>
      <c r="P173" t="s">
        <v>242</v>
      </c>
    </row>
    <row r="174" spans="1:16" ht="21" x14ac:dyDescent="0.25">
      <c r="A174" s="138">
        <v>174</v>
      </c>
      <c r="B174" s="175" t="s">
        <v>840</v>
      </c>
      <c r="C174" s="147" t="s">
        <v>567</v>
      </c>
      <c r="D174" t="s">
        <v>235</v>
      </c>
      <c r="E174" s="147" t="s">
        <v>236</v>
      </c>
      <c r="F174" s="148">
        <v>800000000</v>
      </c>
      <c r="G174" s="149" t="s">
        <v>200</v>
      </c>
      <c r="H174" s="139" t="s">
        <v>237</v>
      </c>
      <c r="I174" s="151" t="s">
        <v>499</v>
      </c>
      <c r="J174" s="151" t="s">
        <v>285</v>
      </c>
      <c r="K174" s="147" t="s">
        <v>841</v>
      </c>
      <c r="L174" s="152" t="s">
        <v>501</v>
      </c>
      <c r="M174" t="s">
        <v>242</v>
      </c>
      <c r="N174" t="s">
        <v>242</v>
      </c>
      <c r="O174" t="s">
        <v>242</v>
      </c>
      <c r="P174" t="s">
        <v>242</v>
      </c>
    </row>
    <row r="175" spans="1:16" ht="21" x14ac:dyDescent="0.25">
      <c r="A175" s="138">
        <v>175</v>
      </c>
      <c r="B175" s="180" t="s">
        <v>842</v>
      </c>
      <c r="C175" s="147" t="s">
        <v>498</v>
      </c>
      <c r="D175" t="s">
        <v>235</v>
      </c>
      <c r="E175" s="147" t="s">
        <v>267</v>
      </c>
      <c r="F175" s="148">
        <v>4200000000</v>
      </c>
      <c r="G175" s="149" t="s">
        <v>199</v>
      </c>
      <c r="H175" s="139" t="s">
        <v>237</v>
      </c>
      <c r="I175" s="151" t="s">
        <v>525</v>
      </c>
      <c r="J175" s="151" t="s">
        <v>239</v>
      </c>
      <c r="K175" s="147" t="s">
        <v>843</v>
      </c>
      <c r="L175" s="152" t="s">
        <v>394</v>
      </c>
      <c r="M175" t="s">
        <v>242</v>
      </c>
      <c r="N175" t="s">
        <v>242</v>
      </c>
      <c r="O175" t="s">
        <v>242</v>
      </c>
      <c r="P175" t="s">
        <v>242</v>
      </c>
    </row>
    <row r="176" spans="1:16" ht="31.5" x14ac:dyDescent="0.25">
      <c r="A176" s="138">
        <v>176</v>
      </c>
      <c r="B176" s="180" t="s">
        <v>844</v>
      </c>
      <c r="C176" s="147" t="s">
        <v>845</v>
      </c>
      <c r="D176" t="s">
        <v>235</v>
      </c>
      <c r="E176" s="147" t="s">
        <v>236</v>
      </c>
      <c r="F176" s="148">
        <v>1677348630</v>
      </c>
      <c r="G176" s="149" t="s">
        <v>199</v>
      </c>
      <c r="H176" s="139" t="s">
        <v>237</v>
      </c>
      <c r="I176" s="151" t="s">
        <v>525</v>
      </c>
      <c r="J176" s="151" t="s">
        <v>239</v>
      </c>
      <c r="K176" s="147" t="s">
        <v>846</v>
      </c>
      <c r="L176" s="152" t="s">
        <v>847</v>
      </c>
      <c r="M176" t="s">
        <v>242</v>
      </c>
      <c r="N176" t="s">
        <v>242</v>
      </c>
      <c r="O176" t="s">
        <v>242</v>
      </c>
      <c r="P176" t="s">
        <v>242</v>
      </c>
    </row>
    <row r="177" spans="1:16" ht="42" x14ac:dyDescent="0.25">
      <c r="A177" s="138">
        <v>177</v>
      </c>
      <c r="B177" s="180" t="s">
        <v>848</v>
      </c>
      <c r="C177" s="147" t="s">
        <v>849</v>
      </c>
      <c r="D177" t="s">
        <v>235</v>
      </c>
      <c r="E177" s="147" t="s">
        <v>236</v>
      </c>
      <c r="F177" s="148">
        <v>3558697294</v>
      </c>
      <c r="G177" s="149" t="s">
        <v>199</v>
      </c>
      <c r="H177" s="139" t="s">
        <v>237</v>
      </c>
      <c r="I177" s="151" t="s">
        <v>525</v>
      </c>
      <c r="J177" s="151" t="s">
        <v>239</v>
      </c>
      <c r="K177" s="147" t="s">
        <v>850</v>
      </c>
      <c r="L177" s="152" t="s">
        <v>851</v>
      </c>
      <c r="M177" t="s">
        <v>242</v>
      </c>
      <c r="N177" t="s">
        <v>242</v>
      </c>
      <c r="O177" t="s">
        <v>242</v>
      </c>
      <c r="P177" t="s">
        <v>242</v>
      </c>
    </row>
    <row r="178" spans="1:16" ht="31.5" x14ac:dyDescent="0.25">
      <c r="A178" s="138">
        <v>178</v>
      </c>
      <c r="B178" s="180" t="s">
        <v>852</v>
      </c>
      <c r="C178" s="147" t="s">
        <v>853</v>
      </c>
      <c r="D178" t="s">
        <v>235</v>
      </c>
      <c r="E178" s="147" t="s">
        <v>236</v>
      </c>
      <c r="F178" s="148">
        <v>2419904300</v>
      </c>
      <c r="G178" s="149" t="s">
        <v>199</v>
      </c>
      <c r="H178" s="139" t="s">
        <v>237</v>
      </c>
      <c r="I178" s="151" t="s">
        <v>525</v>
      </c>
      <c r="J178" s="151" t="s">
        <v>239</v>
      </c>
      <c r="K178" s="147" t="s">
        <v>854</v>
      </c>
      <c r="L178" s="152" t="s">
        <v>855</v>
      </c>
      <c r="M178" t="s">
        <v>242</v>
      </c>
      <c r="N178" t="s">
        <v>242</v>
      </c>
      <c r="O178" t="s">
        <v>242</v>
      </c>
      <c r="P178" t="s">
        <v>242</v>
      </c>
    </row>
    <row r="179" spans="1:16" ht="21" x14ac:dyDescent="0.25">
      <c r="A179" s="138">
        <v>179</v>
      </c>
      <c r="B179" s="180" t="s">
        <v>856</v>
      </c>
      <c r="C179" s="147" t="s">
        <v>829</v>
      </c>
      <c r="D179" t="s">
        <v>235</v>
      </c>
      <c r="E179" s="147" t="s">
        <v>267</v>
      </c>
      <c r="F179" s="148">
        <v>33022726307</v>
      </c>
      <c r="G179" s="149" t="s">
        <v>200</v>
      </c>
      <c r="H179" s="139" t="s">
        <v>237</v>
      </c>
      <c r="I179" s="151" t="s">
        <v>499</v>
      </c>
      <c r="J179" s="151" t="s">
        <v>285</v>
      </c>
      <c r="K179" s="147" t="s">
        <v>857</v>
      </c>
      <c r="L179" s="152" t="s">
        <v>501</v>
      </c>
      <c r="M179" t="s">
        <v>242</v>
      </c>
      <c r="N179" t="s">
        <v>242</v>
      </c>
      <c r="O179" t="s">
        <v>242</v>
      </c>
      <c r="P179" t="s">
        <v>242</v>
      </c>
    </row>
    <row r="180" spans="1:16" ht="21" x14ac:dyDescent="0.25">
      <c r="A180" s="138">
        <v>180</v>
      </c>
      <c r="B180" s="180" t="s">
        <v>858</v>
      </c>
      <c r="C180" s="147" t="s">
        <v>412</v>
      </c>
      <c r="D180" t="s">
        <v>235</v>
      </c>
      <c r="E180" s="147" t="s">
        <v>236</v>
      </c>
      <c r="F180" s="148">
        <v>2690078309</v>
      </c>
      <c r="G180" s="149" t="s">
        <v>199</v>
      </c>
      <c r="H180" s="139" t="s">
        <v>237</v>
      </c>
      <c r="I180" s="151" t="s">
        <v>525</v>
      </c>
      <c r="J180" s="151" t="s">
        <v>239</v>
      </c>
      <c r="K180" s="147" t="s">
        <v>859</v>
      </c>
      <c r="L180" s="152" t="s">
        <v>264</v>
      </c>
      <c r="M180" t="s">
        <v>242</v>
      </c>
      <c r="N180" t="s">
        <v>242</v>
      </c>
      <c r="O180" t="s">
        <v>242</v>
      </c>
      <c r="P180" t="s">
        <v>242</v>
      </c>
    </row>
    <row r="181" spans="1:16" ht="42" x14ac:dyDescent="0.25">
      <c r="A181" s="138">
        <v>181</v>
      </c>
      <c r="B181" s="180" t="s">
        <v>860</v>
      </c>
      <c r="C181" s="147" t="s">
        <v>498</v>
      </c>
      <c r="D181" t="s">
        <v>235</v>
      </c>
      <c r="E181" s="147" t="s">
        <v>236</v>
      </c>
      <c r="F181" s="148">
        <v>1162182533</v>
      </c>
      <c r="G181" s="149" t="s">
        <v>199</v>
      </c>
      <c r="H181" s="139" t="s">
        <v>237</v>
      </c>
      <c r="I181" s="151" t="s">
        <v>525</v>
      </c>
      <c r="J181" s="151" t="s">
        <v>239</v>
      </c>
      <c r="K181" s="147" t="s">
        <v>861</v>
      </c>
      <c r="L181" s="152" t="s">
        <v>862</v>
      </c>
      <c r="M181" t="s">
        <v>242</v>
      </c>
      <c r="N181" t="s">
        <v>242</v>
      </c>
      <c r="O181" t="s">
        <v>242</v>
      </c>
      <c r="P181" t="s">
        <v>242</v>
      </c>
    </row>
    <row r="182" spans="1:16" ht="21" x14ac:dyDescent="0.25">
      <c r="A182" s="138">
        <v>182</v>
      </c>
      <c r="B182" s="180" t="s">
        <v>863</v>
      </c>
      <c r="C182" s="147" t="s">
        <v>864</v>
      </c>
      <c r="D182" t="s">
        <v>235</v>
      </c>
      <c r="E182" s="147" t="s">
        <v>236</v>
      </c>
      <c r="F182" s="148">
        <v>1750000000</v>
      </c>
      <c r="G182" s="149" t="s">
        <v>199</v>
      </c>
      <c r="H182" s="139" t="s">
        <v>237</v>
      </c>
      <c r="I182" s="151" t="s">
        <v>525</v>
      </c>
      <c r="J182" s="151" t="s">
        <v>239</v>
      </c>
      <c r="K182" s="147" t="s">
        <v>865</v>
      </c>
      <c r="L182" s="152" t="s">
        <v>866</v>
      </c>
      <c r="M182" t="s">
        <v>242</v>
      </c>
      <c r="N182" t="s">
        <v>242</v>
      </c>
      <c r="O182" t="s">
        <v>242</v>
      </c>
      <c r="P182" t="s">
        <v>242</v>
      </c>
    </row>
    <row r="183" spans="1:16" ht="31.5" x14ac:dyDescent="0.25">
      <c r="A183" s="138">
        <v>183</v>
      </c>
      <c r="B183" s="180" t="s">
        <v>867</v>
      </c>
      <c r="C183" s="147" t="s">
        <v>498</v>
      </c>
      <c r="D183" t="s">
        <v>235</v>
      </c>
      <c r="E183" s="147" t="s">
        <v>236</v>
      </c>
      <c r="F183" s="148">
        <v>776600000</v>
      </c>
      <c r="G183" s="149" t="s">
        <v>199</v>
      </c>
      <c r="H183" s="139" t="s">
        <v>237</v>
      </c>
      <c r="I183" s="151" t="s">
        <v>525</v>
      </c>
      <c r="J183" s="151" t="s">
        <v>239</v>
      </c>
      <c r="K183" s="147" t="s">
        <v>868</v>
      </c>
      <c r="L183" s="152" t="s">
        <v>869</v>
      </c>
      <c r="M183" t="s">
        <v>242</v>
      </c>
      <c r="N183" t="s">
        <v>242</v>
      </c>
      <c r="O183" t="s">
        <v>242</v>
      </c>
      <c r="P183" t="s">
        <v>242</v>
      </c>
    </row>
    <row r="184" spans="1:16" ht="31.5" x14ac:dyDescent="0.25">
      <c r="A184" s="138">
        <v>184</v>
      </c>
      <c r="B184" s="180" t="s">
        <v>870</v>
      </c>
      <c r="C184" s="147" t="s">
        <v>550</v>
      </c>
      <c r="D184" t="s">
        <v>235</v>
      </c>
      <c r="E184" s="147" t="s">
        <v>236</v>
      </c>
      <c r="F184" s="148">
        <v>500000000</v>
      </c>
      <c r="G184" s="149" t="s">
        <v>199</v>
      </c>
      <c r="H184" s="139" t="s">
        <v>237</v>
      </c>
      <c r="I184" s="151" t="s">
        <v>525</v>
      </c>
      <c r="J184" s="151" t="s">
        <v>239</v>
      </c>
      <c r="K184" s="147" t="s">
        <v>871</v>
      </c>
      <c r="L184" s="152" t="s">
        <v>872</v>
      </c>
      <c r="M184" t="s">
        <v>242</v>
      </c>
      <c r="N184" t="s">
        <v>242</v>
      </c>
      <c r="O184" t="s">
        <v>242</v>
      </c>
      <c r="P184" t="s">
        <v>242</v>
      </c>
    </row>
    <row r="185" spans="1:16" ht="31.5" x14ac:dyDescent="0.25">
      <c r="A185" s="138">
        <v>185</v>
      </c>
      <c r="B185" s="180" t="s">
        <v>873</v>
      </c>
      <c r="C185" s="147" t="s">
        <v>567</v>
      </c>
      <c r="D185" t="s">
        <v>235</v>
      </c>
      <c r="E185" s="147" t="s">
        <v>236</v>
      </c>
      <c r="F185" s="148">
        <v>300000000</v>
      </c>
      <c r="G185" s="149" t="s">
        <v>199</v>
      </c>
      <c r="H185" s="139" t="s">
        <v>237</v>
      </c>
      <c r="I185" s="151" t="s">
        <v>525</v>
      </c>
      <c r="J185" s="151" t="s">
        <v>239</v>
      </c>
      <c r="K185" s="147" t="s">
        <v>874</v>
      </c>
      <c r="L185" s="152" t="s">
        <v>872</v>
      </c>
      <c r="M185" t="s">
        <v>242</v>
      </c>
      <c r="N185" t="s">
        <v>242</v>
      </c>
      <c r="O185" t="s">
        <v>242</v>
      </c>
      <c r="P185" t="s">
        <v>242</v>
      </c>
    </row>
    <row r="186" spans="1:16" ht="31.5" x14ac:dyDescent="0.25">
      <c r="A186" s="138">
        <v>186</v>
      </c>
      <c r="B186" s="180" t="s">
        <v>875</v>
      </c>
      <c r="C186" s="147" t="s">
        <v>876</v>
      </c>
      <c r="D186" t="s">
        <v>235</v>
      </c>
      <c r="E186" s="147" t="s">
        <v>236</v>
      </c>
      <c r="F186" s="148">
        <v>2500000000</v>
      </c>
      <c r="G186" s="149" t="s">
        <v>199</v>
      </c>
      <c r="H186" s="139" t="s">
        <v>237</v>
      </c>
      <c r="I186" s="151" t="s">
        <v>525</v>
      </c>
      <c r="J186" s="151" t="s">
        <v>239</v>
      </c>
      <c r="K186" s="147" t="s">
        <v>877</v>
      </c>
      <c r="L186" s="152" t="s">
        <v>704</v>
      </c>
      <c r="M186" t="s">
        <v>242</v>
      </c>
      <c r="N186" t="s">
        <v>242</v>
      </c>
      <c r="O186" t="s">
        <v>242</v>
      </c>
      <c r="P186" t="s">
        <v>242</v>
      </c>
    </row>
    <row r="187" spans="1:16" ht="31.5" x14ac:dyDescent="0.25">
      <c r="A187" s="138">
        <v>187</v>
      </c>
      <c r="B187" s="180" t="s">
        <v>878</v>
      </c>
      <c r="C187" s="147" t="s">
        <v>567</v>
      </c>
      <c r="D187" t="s">
        <v>235</v>
      </c>
      <c r="E187" s="147" t="s">
        <v>236</v>
      </c>
      <c r="F187" s="148">
        <v>2554610224</v>
      </c>
      <c r="G187" s="149" t="s">
        <v>199</v>
      </c>
      <c r="H187" s="139" t="s">
        <v>237</v>
      </c>
      <c r="I187" s="151" t="s">
        <v>525</v>
      </c>
      <c r="J187" s="151" t="s">
        <v>239</v>
      </c>
      <c r="K187" s="147" t="s">
        <v>879</v>
      </c>
      <c r="L187" s="152" t="s">
        <v>872</v>
      </c>
      <c r="M187" t="s">
        <v>242</v>
      </c>
      <c r="N187" t="s">
        <v>242</v>
      </c>
      <c r="O187" t="s">
        <v>242</v>
      </c>
      <c r="P187" t="s">
        <v>242</v>
      </c>
    </row>
    <row r="188" spans="1:16" ht="31.5" x14ac:dyDescent="0.25">
      <c r="A188" s="138">
        <v>188</v>
      </c>
      <c r="B188" s="180" t="s">
        <v>880</v>
      </c>
      <c r="C188" s="184" t="s">
        <v>567</v>
      </c>
      <c r="D188" t="s">
        <v>235</v>
      </c>
      <c r="E188" s="184" t="s">
        <v>236</v>
      </c>
      <c r="F188" s="179">
        <v>2000192000</v>
      </c>
      <c r="G188" s="149" t="s">
        <v>199</v>
      </c>
      <c r="H188" s="139" t="s">
        <v>237</v>
      </c>
      <c r="I188" s="151" t="s">
        <v>525</v>
      </c>
      <c r="J188" s="151" t="s">
        <v>239</v>
      </c>
      <c r="K188" s="184" t="s">
        <v>881</v>
      </c>
      <c r="L188" s="152" t="s">
        <v>872</v>
      </c>
      <c r="M188" t="s">
        <v>242</v>
      </c>
      <c r="N188" t="s">
        <v>242</v>
      </c>
      <c r="O188" t="s">
        <v>242</v>
      </c>
      <c r="P188" t="s">
        <v>242</v>
      </c>
    </row>
    <row r="189" spans="1:16" ht="31.5" x14ac:dyDescent="0.25">
      <c r="A189" s="138">
        <v>189</v>
      </c>
      <c r="B189" s="175" t="s">
        <v>882</v>
      </c>
      <c r="C189" s="147" t="s">
        <v>412</v>
      </c>
      <c r="D189" t="s">
        <v>235</v>
      </c>
      <c r="E189" s="147" t="s">
        <v>236</v>
      </c>
      <c r="F189" s="148">
        <v>890295001</v>
      </c>
      <c r="G189" s="149" t="s">
        <v>199</v>
      </c>
      <c r="H189" s="139" t="s">
        <v>237</v>
      </c>
      <c r="I189" s="151" t="s">
        <v>525</v>
      </c>
      <c r="J189" s="151" t="s">
        <v>239</v>
      </c>
      <c r="K189" s="147" t="s">
        <v>883</v>
      </c>
      <c r="L189" s="152" t="s">
        <v>264</v>
      </c>
      <c r="M189" t="s">
        <v>242</v>
      </c>
      <c r="N189" t="s">
        <v>242</v>
      </c>
      <c r="O189" t="s">
        <v>242</v>
      </c>
      <c r="P189" t="s">
        <v>242</v>
      </c>
    </row>
    <row r="190" spans="1:16" ht="21" x14ac:dyDescent="0.25">
      <c r="A190" s="138">
        <v>190</v>
      </c>
      <c r="B190" s="180" t="s">
        <v>884</v>
      </c>
      <c r="C190" s="147" t="s">
        <v>885</v>
      </c>
      <c r="D190" t="s">
        <v>235</v>
      </c>
      <c r="E190" s="147" t="s">
        <v>236</v>
      </c>
      <c r="F190" s="148">
        <v>400000000</v>
      </c>
      <c r="G190" s="149" t="s">
        <v>200</v>
      </c>
      <c r="H190" s="139" t="s">
        <v>237</v>
      </c>
      <c r="I190" s="151" t="s">
        <v>499</v>
      </c>
      <c r="J190" s="151" t="s">
        <v>285</v>
      </c>
      <c r="K190" s="147" t="s">
        <v>886</v>
      </c>
      <c r="L190" s="152" t="s">
        <v>501</v>
      </c>
      <c r="M190" t="s">
        <v>242</v>
      </c>
      <c r="N190" t="s">
        <v>242</v>
      </c>
      <c r="O190" t="s">
        <v>242</v>
      </c>
      <c r="P190" t="s">
        <v>242</v>
      </c>
    </row>
    <row r="191" spans="1:16" ht="31.5" x14ac:dyDescent="0.25">
      <c r="A191" s="138">
        <v>191</v>
      </c>
      <c r="B191" s="180" t="s">
        <v>887</v>
      </c>
      <c r="C191" s="147" t="s">
        <v>888</v>
      </c>
      <c r="D191" t="s">
        <v>235</v>
      </c>
      <c r="E191" s="147" t="s">
        <v>236</v>
      </c>
      <c r="F191" s="148">
        <v>919816842</v>
      </c>
      <c r="G191" s="149" t="s">
        <v>199</v>
      </c>
      <c r="H191" s="139" t="s">
        <v>237</v>
      </c>
      <c r="I191" s="151" t="s">
        <v>525</v>
      </c>
      <c r="J191" s="151" t="s">
        <v>239</v>
      </c>
      <c r="K191" s="147" t="s">
        <v>889</v>
      </c>
      <c r="L191" s="152" t="s">
        <v>264</v>
      </c>
      <c r="M191" t="s">
        <v>242</v>
      </c>
      <c r="N191" t="s">
        <v>242</v>
      </c>
      <c r="O191" t="s">
        <v>242</v>
      </c>
      <c r="P191" t="s">
        <v>242</v>
      </c>
    </row>
    <row r="192" spans="1:16" ht="31.5" x14ac:dyDescent="0.25">
      <c r="A192" s="138">
        <v>192</v>
      </c>
      <c r="B192" s="180" t="s">
        <v>890</v>
      </c>
      <c r="C192" s="147" t="s">
        <v>829</v>
      </c>
      <c r="D192" t="s">
        <v>235</v>
      </c>
      <c r="E192" s="147" t="s">
        <v>236</v>
      </c>
      <c r="F192" s="148">
        <v>1600000000</v>
      </c>
      <c r="G192" s="149" t="s">
        <v>199</v>
      </c>
      <c r="H192" s="139" t="s">
        <v>237</v>
      </c>
      <c r="I192" s="151" t="s">
        <v>525</v>
      </c>
      <c r="J192" s="151" t="s">
        <v>239</v>
      </c>
      <c r="K192" s="147" t="s">
        <v>891</v>
      </c>
      <c r="L192" s="152" t="s">
        <v>892</v>
      </c>
      <c r="M192" t="s">
        <v>242</v>
      </c>
      <c r="N192" t="s">
        <v>242</v>
      </c>
      <c r="O192" t="s">
        <v>242</v>
      </c>
      <c r="P192" t="s">
        <v>242</v>
      </c>
    </row>
    <row r="193" spans="1:16" ht="52.5" x14ac:dyDescent="0.25">
      <c r="A193" s="138">
        <v>193</v>
      </c>
      <c r="B193" s="180" t="s">
        <v>893</v>
      </c>
      <c r="C193" s="181" t="s">
        <v>550</v>
      </c>
      <c r="D193" t="s">
        <v>235</v>
      </c>
      <c r="E193" s="181" t="s">
        <v>236</v>
      </c>
      <c r="F193" s="148">
        <v>557201638</v>
      </c>
      <c r="G193" s="149" t="s">
        <v>199</v>
      </c>
      <c r="H193" s="139" t="s">
        <v>237</v>
      </c>
      <c r="I193" s="151" t="s">
        <v>525</v>
      </c>
      <c r="J193" s="151" t="s">
        <v>239</v>
      </c>
      <c r="K193" s="147" t="s">
        <v>894</v>
      </c>
      <c r="L193" s="152" t="s">
        <v>895</v>
      </c>
      <c r="M193" t="s">
        <v>242</v>
      </c>
      <c r="N193" t="s">
        <v>242</v>
      </c>
      <c r="O193" t="s">
        <v>242</v>
      </c>
      <c r="P193" t="s">
        <v>242</v>
      </c>
    </row>
    <row r="194" spans="1:16" ht="52.5" x14ac:dyDescent="0.25">
      <c r="A194" s="138">
        <v>194</v>
      </c>
      <c r="B194" s="180" t="s">
        <v>896</v>
      </c>
      <c r="C194" s="147" t="s">
        <v>567</v>
      </c>
      <c r="D194" t="s">
        <v>235</v>
      </c>
      <c r="E194" s="147" t="s">
        <v>236</v>
      </c>
      <c r="F194" s="148">
        <v>852604723</v>
      </c>
      <c r="G194" s="149" t="s">
        <v>199</v>
      </c>
      <c r="H194" s="139" t="s">
        <v>237</v>
      </c>
      <c r="I194" s="151" t="s">
        <v>525</v>
      </c>
      <c r="J194" s="151" t="s">
        <v>239</v>
      </c>
      <c r="K194" s="147" t="s">
        <v>897</v>
      </c>
      <c r="L194" s="152" t="s">
        <v>898</v>
      </c>
      <c r="M194" t="s">
        <v>242</v>
      </c>
      <c r="N194" t="s">
        <v>242</v>
      </c>
      <c r="O194" t="s">
        <v>242</v>
      </c>
      <c r="P194" t="s">
        <v>242</v>
      </c>
    </row>
    <row r="195" spans="1:16" ht="31.5" x14ac:dyDescent="0.25">
      <c r="A195" s="138">
        <v>195</v>
      </c>
      <c r="B195" s="183" t="s">
        <v>899</v>
      </c>
      <c r="C195" s="147" t="s">
        <v>900</v>
      </c>
      <c r="D195" t="s">
        <v>235</v>
      </c>
      <c r="E195" s="184" t="s">
        <v>236</v>
      </c>
      <c r="F195" s="179">
        <v>1393184539</v>
      </c>
      <c r="G195" s="149" t="s">
        <v>199</v>
      </c>
      <c r="H195" s="139" t="s">
        <v>237</v>
      </c>
      <c r="I195" s="151" t="s">
        <v>525</v>
      </c>
      <c r="J195" s="151" t="s">
        <v>239</v>
      </c>
      <c r="K195" s="184" t="s">
        <v>901</v>
      </c>
      <c r="L195" s="185" t="s">
        <v>902</v>
      </c>
      <c r="M195" t="s">
        <v>242</v>
      </c>
      <c r="N195" t="s">
        <v>242</v>
      </c>
      <c r="O195" t="s">
        <v>242</v>
      </c>
      <c r="P195" t="s">
        <v>242</v>
      </c>
    </row>
    <row r="196" spans="1:16" ht="21" x14ac:dyDescent="0.25">
      <c r="A196" s="138">
        <v>196</v>
      </c>
      <c r="B196" s="163" t="s">
        <v>903</v>
      </c>
      <c r="C196" s="147" t="s">
        <v>904</v>
      </c>
      <c r="D196" t="s">
        <v>235</v>
      </c>
      <c r="E196" s="147" t="s">
        <v>236</v>
      </c>
      <c r="F196" s="148">
        <v>500000000</v>
      </c>
      <c r="G196" s="149" t="s">
        <v>200</v>
      </c>
      <c r="H196" s="139" t="s">
        <v>237</v>
      </c>
      <c r="I196" s="151" t="s">
        <v>905</v>
      </c>
      <c r="J196" s="151" t="s">
        <v>285</v>
      </c>
      <c r="K196" s="147" t="s">
        <v>906</v>
      </c>
      <c r="L196" s="152" t="s">
        <v>505</v>
      </c>
      <c r="M196" t="s">
        <v>242</v>
      </c>
      <c r="N196" t="s">
        <v>242</v>
      </c>
      <c r="O196" t="s">
        <v>242</v>
      </c>
      <c r="P196" t="s">
        <v>242</v>
      </c>
    </row>
    <row r="197" spans="1:16" ht="31.5" x14ac:dyDescent="0.25">
      <c r="A197" s="138">
        <v>197</v>
      </c>
      <c r="B197" s="151" t="s">
        <v>907</v>
      </c>
      <c r="C197" s="147" t="s">
        <v>662</v>
      </c>
      <c r="D197" t="s">
        <v>235</v>
      </c>
      <c r="E197" s="147" t="s">
        <v>236</v>
      </c>
      <c r="F197" s="148">
        <v>391882750</v>
      </c>
      <c r="G197" s="149" t="s">
        <v>199</v>
      </c>
      <c r="H197" s="139" t="s">
        <v>237</v>
      </c>
      <c r="I197" s="151" t="s">
        <v>525</v>
      </c>
      <c r="J197" s="151" t="s">
        <v>239</v>
      </c>
      <c r="K197" s="147" t="s">
        <v>908</v>
      </c>
      <c r="L197" s="182" t="s">
        <v>909</v>
      </c>
      <c r="M197" t="s">
        <v>242</v>
      </c>
      <c r="N197" t="s">
        <v>242</v>
      </c>
      <c r="O197" t="s">
        <v>242</v>
      </c>
      <c r="P197" t="s">
        <v>242</v>
      </c>
    </row>
    <row r="198" spans="1:16" ht="21" x14ac:dyDescent="0.25">
      <c r="A198" s="138">
        <v>198</v>
      </c>
      <c r="B198" s="151" t="s">
        <v>910</v>
      </c>
      <c r="C198" s="147" t="s">
        <v>426</v>
      </c>
      <c r="D198" t="s">
        <v>235</v>
      </c>
      <c r="E198" s="147" t="s">
        <v>236</v>
      </c>
      <c r="F198" s="148">
        <v>3600000000</v>
      </c>
      <c r="G198" s="149" t="s">
        <v>199</v>
      </c>
      <c r="H198" s="139" t="s">
        <v>237</v>
      </c>
      <c r="I198" s="151" t="s">
        <v>525</v>
      </c>
      <c r="J198" s="151" t="s">
        <v>239</v>
      </c>
      <c r="K198" s="149" t="s">
        <v>911</v>
      </c>
      <c r="L198" s="152" t="s">
        <v>912</v>
      </c>
      <c r="M198" t="s">
        <v>242</v>
      </c>
      <c r="N198" t="s">
        <v>242</v>
      </c>
      <c r="O198" t="s">
        <v>242</v>
      </c>
      <c r="P198" t="s">
        <v>242</v>
      </c>
    </row>
    <row r="199" spans="1:16" ht="21" x14ac:dyDescent="0.25">
      <c r="A199" s="138">
        <v>199</v>
      </c>
      <c r="B199" s="180" t="s">
        <v>913</v>
      </c>
      <c r="C199" s="181" t="s">
        <v>421</v>
      </c>
      <c r="D199" t="s">
        <v>235</v>
      </c>
      <c r="E199" s="181" t="s">
        <v>236</v>
      </c>
      <c r="F199" s="179">
        <v>1032450400</v>
      </c>
      <c r="G199" s="149" t="s">
        <v>200</v>
      </c>
      <c r="H199" s="139" t="s">
        <v>237</v>
      </c>
      <c r="I199" s="151" t="s">
        <v>499</v>
      </c>
      <c r="J199" s="151" t="s">
        <v>285</v>
      </c>
      <c r="K199" s="181" t="s">
        <v>914</v>
      </c>
      <c r="L199" s="182" t="s">
        <v>505</v>
      </c>
      <c r="M199" t="s">
        <v>242</v>
      </c>
      <c r="N199" t="s">
        <v>242</v>
      </c>
      <c r="O199" t="s">
        <v>242</v>
      </c>
      <c r="P199" t="s">
        <v>242</v>
      </c>
    </row>
    <row r="200" spans="1:16" ht="21" x14ac:dyDescent="0.25">
      <c r="A200" s="138">
        <v>200</v>
      </c>
      <c r="B200" s="163" t="s">
        <v>915</v>
      </c>
      <c r="C200" s="147" t="s">
        <v>829</v>
      </c>
      <c r="D200" t="s">
        <v>235</v>
      </c>
      <c r="E200" s="147" t="s">
        <v>236</v>
      </c>
      <c r="F200" s="148">
        <v>2077682964</v>
      </c>
      <c r="G200" s="149" t="s">
        <v>200</v>
      </c>
      <c r="H200" s="139" t="s">
        <v>237</v>
      </c>
      <c r="I200" s="151" t="s">
        <v>499</v>
      </c>
      <c r="J200" s="151" t="s">
        <v>285</v>
      </c>
      <c r="K200" s="149" t="s">
        <v>916</v>
      </c>
      <c r="L200" s="152" t="s">
        <v>505</v>
      </c>
      <c r="M200" t="s">
        <v>242</v>
      </c>
      <c r="N200" t="s">
        <v>242</v>
      </c>
      <c r="O200" t="s">
        <v>242</v>
      </c>
      <c r="P200" t="s">
        <v>242</v>
      </c>
    </row>
    <row r="201" spans="1:16" ht="21" x14ac:dyDescent="0.25">
      <c r="A201" s="138">
        <v>201</v>
      </c>
      <c r="B201" s="151" t="s">
        <v>917</v>
      </c>
      <c r="C201" s="147" t="s">
        <v>918</v>
      </c>
      <c r="D201" t="s">
        <v>235</v>
      </c>
      <c r="E201" s="147" t="s">
        <v>236</v>
      </c>
      <c r="F201" s="148">
        <v>1833093792</v>
      </c>
      <c r="G201" s="149" t="s">
        <v>200</v>
      </c>
      <c r="H201" s="139" t="s">
        <v>237</v>
      </c>
      <c r="I201" s="151" t="s">
        <v>499</v>
      </c>
      <c r="J201" s="151" t="s">
        <v>285</v>
      </c>
      <c r="K201" s="149" t="s">
        <v>919</v>
      </c>
      <c r="L201" s="182" t="s">
        <v>505</v>
      </c>
      <c r="M201" t="s">
        <v>242</v>
      </c>
      <c r="N201" t="s">
        <v>242</v>
      </c>
      <c r="O201" t="s">
        <v>242</v>
      </c>
      <c r="P201" t="s">
        <v>242</v>
      </c>
    </row>
    <row r="202" spans="1:16" ht="42" x14ac:dyDescent="0.25">
      <c r="A202" s="138">
        <v>202</v>
      </c>
      <c r="B202" s="186" t="s">
        <v>920</v>
      </c>
      <c r="C202" s="184" t="s">
        <v>662</v>
      </c>
      <c r="D202" t="s">
        <v>235</v>
      </c>
      <c r="E202" s="184" t="s">
        <v>236</v>
      </c>
      <c r="F202" s="187">
        <v>3000000000</v>
      </c>
      <c r="G202" s="149" t="s">
        <v>199</v>
      </c>
      <c r="H202" s="139" t="s">
        <v>237</v>
      </c>
      <c r="I202" s="151" t="s">
        <v>525</v>
      </c>
      <c r="J202" s="151" t="s">
        <v>239</v>
      </c>
      <c r="K202" s="188" t="s">
        <v>921</v>
      </c>
      <c r="L202" s="185" t="s">
        <v>922</v>
      </c>
      <c r="M202" t="s">
        <v>242</v>
      </c>
      <c r="N202" t="s">
        <v>242</v>
      </c>
      <c r="O202" t="s">
        <v>242</v>
      </c>
      <c r="P202" t="s">
        <v>242</v>
      </c>
    </row>
    <row r="203" spans="1:16" ht="31.5" x14ac:dyDescent="0.25">
      <c r="A203" s="138">
        <v>203</v>
      </c>
      <c r="B203" s="151" t="s">
        <v>923</v>
      </c>
      <c r="C203" s="147" t="s">
        <v>498</v>
      </c>
      <c r="D203" t="s">
        <v>235</v>
      </c>
      <c r="E203" s="147" t="s">
        <v>236</v>
      </c>
      <c r="F203" s="148">
        <v>495000000</v>
      </c>
      <c r="G203" s="149" t="s">
        <v>199</v>
      </c>
      <c r="H203" s="139" t="s">
        <v>237</v>
      </c>
      <c r="I203" s="151" t="s">
        <v>525</v>
      </c>
      <c r="J203" s="151" t="s">
        <v>239</v>
      </c>
      <c r="K203" s="147" t="s">
        <v>924</v>
      </c>
      <c r="L203" s="152" t="s">
        <v>925</v>
      </c>
      <c r="M203" t="s">
        <v>242</v>
      </c>
      <c r="N203" t="s">
        <v>242</v>
      </c>
      <c r="O203" t="s">
        <v>242</v>
      </c>
      <c r="P203" t="s">
        <v>242</v>
      </c>
    </row>
    <row r="204" spans="1:16" ht="21" x14ac:dyDescent="0.25">
      <c r="A204" s="138">
        <v>204</v>
      </c>
      <c r="B204" s="151" t="s">
        <v>926</v>
      </c>
      <c r="C204" s="189" t="s">
        <v>576</v>
      </c>
      <c r="D204" t="s">
        <v>235</v>
      </c>
      <c r="E204" s="189" t="s">
        <v>236</v>
      </c>
      <c r="F204" s="190">
        <v>3156244304</v>
      </c>
      <c r="G204" s="191"/>
      <c r="H204" s="139" t="s">
        <v>237</v>
      </c>
      <c r="I204" s="192" t="s">
        <v>927</v>
      </c>
      <c r="J204" s="192"/>
      <c r="K204" s="189" t="s">
        <v>928</v>
      </c>
      <c r="L204" s="193" t="s">
        <v>909</v>
      </c>
      <c r="M204" t="s">
        <v>242</v>
      </c>
      <c r="N204" t="s">
        <v>242</v>
      </c>
      <c r="O204" t="s">
        <v>242</v>
      </c>
      <c r="P204" t="s">
        <v>242</v>
      </c>
    </row>
    <row r="205" spans="1:16" ht="21" x14ac:dyDescent="0.25">
      <c r="A205" s="138">
        <v>205</v>
      </c>
      <c r="B205" s="151" t="s">
        <v>929</v>
      </c>
      <c r="C205" s="189" t="s">
        <v>498</v>
      </c>
      <c r="D205" t="s">
        <v>235</v>
      </c>
      <c r="E205" s="189" t="s">
        <v>236</v>
      </c>
      <c r="F205" s="190">
        <v>3030167704</v>
      </c>
      <c r="G205" s="149" t="s">
        <v>200</v>
      </c>
      <c r="H205" s="139" t="s">
        <v>237</v>
      </c>
      <c r="I205" s="151" t="s">
        <v>499</v>
      </c>
      <c r="J205" s="151" t="s">
        <v>285</v>
      </c>
      <c r="K205" s="189" t="s">
        <v>930</v>
      </c>
      <c r="L205" s="193" t="s">
        <v>505</v>
      </c>
      <c r="M205" t="s">
        <v>242</v>
      </c>
      <c r="N205" t="s">
        <v>242</v>
      </c>
      <c r="O205" t="s">
        <v>242</v>
      </c>
      <c r="P205" t="s">
        <v>242</v>
      </c>
    </row>
    <row r="206" spans="1:16" ht="21" x14ac:dyDescent="0.25">
      <c r="A206" s="138">
        <v>206</v>
      </c>
      <c r="B206" s="151" t="s">
        <v>931</v>
      </c>
      <c r="C206" s="189" t="s">
        <v>932</v>
      </c>
      <c r="D206" t="s">
        <v>235</v>
      </c>
      <c r="E206" s="189" t="s">
        <v>236</v>
      </c>
      <c r="F206" s="190">
        <v>935000000</v>
      </c>
      <c r="G206" s="149" t="s">
        <v>199</v>
      </c>
      <c r="H206" s="139" t="s">
        <v>237</v>
      </c>
      <c r="I206" s="151" t="s">
        <v>525</v>
      </c>
      <c r="J206" s="151" t="s">
        <v>239</v>
      </c>
      <c r="K206" s="189" t="s">
        <v>933</v>
      </c>
      <c r="L206" s="193" t="s">
        <v>909</v>
      </c>
      <c r="M206" t="s">
        <v>242</v>
      </c>
      <c r="N206" t="s">
        <v>242</v>
      </c>
      <c r="O206" t="s">
        <v>242</v>
      </c>
      <c r="P206" t="s">
        <v>242</v>
      </c>
    </row>
    <row r="207" spans="1:16" ht="31.5" x14ac:dyDescent="0.25">
      <c r="A207" s="138">
        <v>207</v>
      </c>
      <c r="B207" s="151" t="s">
        <v>934</v>
      </c>
      <c r="C207" s="189" t="s">
        <v>904</v>
      </c>
      <c r="D207" t="s">
        <v>235</v>
      </c>
      <c r="E207" s="189" t="s">
        <v>236</v>
      </c>
      <c r="F207" s="190">
        <v>310000000</v>
      </c>
      <c r="G207" s="149" t="s">
        <v>199</v>
      </c>
      <c r="H207" s="139" t="s">
        <v>237</v>
      </c>
      <c r="I207" s="151" t="s">
        <v>525</v>
      </c>
      <c r="J207" s="151" t="s">
        <v>239</v>
      </c>
      <c r="K207" s="189" t="s">
        <v>935</v>
      </c>
      <c r="L207" s="182" t="s">
        <v>936</v>
      </c>
      <c r="M207" t="s">
        <v>242</v>
      </c>
      <c r="N207" t="s">
        <v>242</v>
      </c>
      <c r="O207" t="s">
        <v>242</v>
      </c>
      <c r="P207" t="s">
        <v>242</v>
      </c>
    </row>
    <row r="208" spans="1:16" ht="21" x14ac:dyDescent="0.25">
      <c r="A208" s="138">
        <v>208</v>
      </c>
      <c r="B208" s="151" t="s">
        <v>937</v>
      </c>
      <c r="C208" s="189" t="s">
        <v>662</v>
      </c>
      <c r="D208" t="s">
        <v>235</v>
      </c>
      <c r="E208" s="189" t="s">
        <v>236</v>
      </c>
      <c r="F208" s="190">
        <v>1450000000</v>
      </c>
      <c r="G208" s="149" t="s">
        <v>199</v>
      </c>
      <c r="H208" s="139" t="s">
        <v>237</v>
      </c>
      <c r="I208" s="151" t="s">
        <v>525</v>
      </c>
      <c r="J208" s="151" t="s">
        <v>239</v>
      </c>
      <c r="K208" s="189" t="s">
        <v>938</v>
      </c>
      <c r="L208" s="182" t="s">
        <v>939</v>
      </c>
      <c r="M208" t="s">
        <v>242</v>
      </c>
      <c r="N208" t="s">
        <v>242</v>
      </c>
      <c r="O208" t="s">
        <v>242</v>
      </c>
      <c r="P208" t="s">
        <v>242</v>
      </c>
    </row>
    <row r="209" spans="1:16" ht="31.5" x14ac:dyDescent="0.25">
      <c r="A209" s="138">
        <v>209</v>
      </c>
      <c r="B209" s="151" t="s">
        <v>940</v>
      </c>
      <c r="C209" s="189" t="s">
        <v>918</v>
      </c>
      <c r="D209" t="s">
        <v>235</v>
      </c>
      <c r="E209" s="189" t="s">
        <v>236</v>
      </c>
      <c r="F209" s="190">
        <v>1096180769</v>
      </c>
      <c r="G209" s="149" t="s">
        <v>199</v>
      </c>
      <c r="H209" s="139" t="s">
        <v>237</v>
      </c>
      <c r="I209" s="151" t="s">
        <v>525</v>
      </c>
      <c r="J209" s="151" t="s">
        <v>239</v>
      </c>
      <c r="K209" s="189" t="s">
        <v>941</v>
      </c>
      <c r="L209" s="193" t="s">
        <v>942</v>
      </c>
      <c r="M209" t="s">
        <v>242</v>
      </c>
      <c r="N209" t="s">
        <v>242</v>
      </c>
      <c r="O209" t="s">
        <v>242</v>
      </c>
      <c r="P209" t="s">
        <v>242</v>
      </c>
    </row>
    <row r="210" spans="1:16" ht="21" x14ac:dyDescent="0.25">
      <c r="A210" s="138">
        <v>210</v>
      </c>
      <c r="B210" s="151" t="s">
        <v>943</v>
      </c>
      <c r="C210" s="147" t="s">
        <v>944</v>
      </c>
      <c r="D210" t="s">
        <v>235</v>
      </c>
      <c r="E210" s="147" t="s">
        <v>236</v>
      </c>
      <c r="F210" s="148">
        <v>2790000000</v>
      </c>
      <c r="G210" s="149" t="s">
        <v>199</v>
      </c>
      <c r="H210" s="139" t="s">
        <v>237</v>
      </c>
      <c r="I210" s="151" t="s">
        <v>525</v>
      </c>
      <c r="J210" s="151" t="s">
        <v>239</v>
      </c>
      <c r="K210" s="147" t="s">
        <v>945</v>
      </c>
      <c r="L210" s="152" t="s">
        <v>264</v>
      </c>
      <c r="M210" t="s">
        <v>242</v>
      </c>
      <c r="N210" t="s">
        <v>242</v>
      </c>
      <c r="O210" t="s">
        <v>242</v>
      </c>
      <c r="P210" t="s">
        <v>242</v>
      </c>
    </row>
    <row r="211" spans="1:16" ht="31.5" x14ac:dyDescent="0.25">
      <c r="A211" s="138">
        <v>211</v>
      </c>
      <c r="B211" s="151" t="s">
        <v>946</v>
      </c>
      <c r="C211" s="147" t="s">
        <v>904</v>
      </c>
      <c r="D211" t="s">
        <v>235</v>
      </c>
      <c r="E211" s="147" t="s">
        <v>236</v>
      </c>
      <c r="F211" s="148">
        <v>802145000</v>
      </c>
      <c r="G211" s="149" t="s">
        <v>199</v>
      </c>
      <c r="H211" s="139" t="s">
        <v>237</v>
      </c>
      <c r="I211" s="151" t="s">
        <v>525</v>
      </c>
      <c r="J211" s="151" t="s">
        <v>239</v>
      </c>
      <c r="K211" s="147" t="s">
        <v>947</v>
      </c>
      <c r="L211" s="152" t="s">
        <v>710</v>
      </c>
      <c r="M211" t="s">
        <v>242</v>
      </c>
      <c r="N211" t="s">
        <v>242</v>
      </c>
      <c r="O211" t="s">
        <v>242</v>
      </c>
      <c r="P211" t="s">
        <v>242</v>
      </c>
    </row>
    <row r="212" spans="1:16" ht="21" x14ac:dyDescent="0.25">
      <c r="A212" s="138">
        <v>212</v>
      </c>
      <c r="B212" s="151" t="s">
        <v>948</v>
      </c>
      <c r="C212" s="147" t="s">
        <v>498</v>
      </c>
      <c r="D212" t="s">
        <v>235</v>
      </c>
      <c r="E212" s="147" t="s">
        <v>236</v>
      </c>
      <c r="F212" s="148">
        <v>768714301</v>
      </c>
      <c r="G212" s="149" t="s">
        <v>199</v>
      </c>
      <c r="H212" s="139" t="s">
        <v>237</v>
      </c>
      <c r="I212" s="151" t="s">
        <v>525</v>
      </c>
      <c r="J212" s="151" t="s">
        <v>239</v>
      </c>
      <c r="K212" s="147" t="s">
        <v>949</v>
      </c>
      <c r="L212" s="182" t="s">
        <v>950</v>
      </c>
      <c r="M212" t="s">
        <v>242</v>
      </c>
      <c r="N212" t="s">
        <v>242</v>
      </c>
      <c r="O212" t="s">
        <v>242</v>
      </c>
      <c r="P212" t="s">
        <v>242</v>
      </c>
    </row>
    <row r="213" spans="1:16" ht="21" x14ac:dyDescent="0.25">
      <c r="A213" s="138">
        <v>213</v>
      </c>
      <c r="B213" s="151" t="s">
        <v>951</v>
      </c>
      <c r="C213" s="147" t="s">
        <v>952</v>
      </c>
      <c r="D213" t="s">
        <v>235</v>
      </c>
      <c r="E213" s="147" t="s">
        <v>236</v>
      </c>
      <c r="F213" s="148">
        <v>790602326</v>
      </c>
      <c r="G213" s="149" t="s">
        <v>200</v>
      </c>
      <c r="H213" s="139" t="s">
        <v>237</v>
      </c>
      <c r="I213" s="151" t="s">
        <v>499</v>
      </c>
      <c r="J213" s="151" t="s">
        <v>285</v>
      </c>
      <c r="K213" s="147" t="s">
        <v>953</v>
      </c>
      <c r="L213" s="152" t="s">
        <v>505</v>
      </c>
      <c r="M213" t="s">
        <v>242</v>
      </c>
      <c r="N213" t="s">
        <v>242</v>
      </c>
      <c r="O213" t="s">
        <v>242</v>
      </c>
      <c r="P213" t="s">
        <v>242</v>
      </c>
    </row>
    <row r="214" spans="1:16" ht="21" x14ac:dyDescent="0.25">
      <c r="A214" s="138">
        <v>214</v>
      </c>
      <c r="B214" s="194" t="s">
        <v>954</v>
      </c>
      <c r="C214" s="184" t="s">
        <v>662</v>
      </c>
      <c r="D214" t="s">
        <v>235</v>
      </c>
      <c r="E214" s="184" t="s">
        <v>236</v>
      </c>
      <c r="F214" s="187">
        <v>300000000</v>
      </c>
      <c r="G214" s="149" t="s">
        <v>199</v>
      </c>
      <c r="H214" s="139" t="s">
        <v>237</v>
      </c>
      <c r="I214" s="151" t="s">
        <v>525</v>
      </c>
      <c r="J214" s="151" t="s">
        <v>239</v>
      </c>
      <c r="K214" s="184" t="s">
        <v>955</v>
      </c>
      <c r="L214" s="182" t="s">
        <v>956</v>
      </c>
      <c r="M214" t="s">
        <v>242</v>
      </c>
      <c r="N214" t="s">
        <v>242</v>
      </c>
      <c r="O214" t="s">
        <v>242</v>
      </c>
      <c r="P214" t="s">
        <v>242</v>
      </c>
    </row>
    <row r="215" spans="1:16" ht="42" x14ac:dyDescent="0.25">
      <c r="A215" s="138">
        <v>215</v>
      </c>
      <c r="B215" s="151" t="s">
        <v>957</v>
      </c>
      <c r="C215" s="147" t="s">
        <v>958</v>
      </c>
      <c r="D215" t="s">
        <v>235</v>
      </c>
      <c r="E215" s="147" t="s">
        <v>236</v>
      </c>
      <c r="F215" s="148">
        <v>1500000000</v>
      </c>
      <c r="G215" s="149" t="s">
        <v>199</v>
      </c>
      <c r="H215" s="139" t="s">
        <v>237</v>
      </c>
      <c r="I215" s="151" t="s">
        <v>525</v>
      </c>
      <c r="J215" s="151" t="s">
        <v>239</v>
      </c>
      <c r="K215" s="147" t="s">
        <v>959</v>
      </c>
      <c r="L215" s="152" t="s">
        <v>960</v>
      </c>
      <c r="M215" t="s">
        <v>242</v>
      </c>
      <c r="N215" t="s">
        <v>242</v>
      </c>
      <c r="O215" t="s">
        <v>242</v>
      </c>
      <c r="P215" t="s">
        <v>242</v>
      </c>
    </row>
    <row r="216" spans="1:16" ht="31.5" x14ac:dyDescent="0.25">
      <c r="A216" s="138">
        <v>216</v>
      </c>
      <c r="B216" s="151" t="s">
        <v>961</v>
      </c>
      <c r="C216" s="147" t="s">
        <v>904</v>
      </c>
      <c r="D216" t="s">
        <v>235</v>
      </c>
      <c r="E216" s="147" t="s">
        <v>236</v>
      </c>
      <c r="F216" s="148">
        <v>864191985</v>
      </c>
      <c r="G216" s="149" t="s">
        <v>199</v>
      </c>
      <c r="H216" s="139" t="s">
        <v>237</v>
      </c>
      <c r="I216" s="151" t="s">
        <v>525</v>
      </c>
      <c r="J216" s="151" t="s">
        <v>239</v>
      </c>
      <c r="K216" s="147" t="s">
        <v>962</v>
      </c>
      <c r="L216" s="152" t="s">
        <v>710</v>
      </c>
      <c r="M216" t="s">
        <v>242</v>
      </c>
      <c r="N216" t="s">
        <v>242</v>
      </c>
      <c r="O216" t="s">
        <v>242</v>
      </c>
      <c r="P216" t="s">
        <v>242</v>
      </c>
    </row>
    <row r="217" spans="1:16" ht="21" x14ac:dyDescent="0.25">
      <c r="A217" s="138">
        <v>217</v>
      </c>
      <c r="B217" s="151" t="s">
        <v>963</v>
      </c>
      <c r="C217" s="147" t="s">
        <v>904</v>
      </c>
      <c r="D217" t="s">
        <v>235</v>
      </c>
      <c r="E217" s="147" t="s">
        <v>236</v>
      </c>
      <c r="F217" s="148">
        <v>1800000000</v>
      </c>
      <c r="G217" s="149" t="s">
        <v>199</v>
      </c>
      <c r="H217" s="139" t="s">
        <v>237</v>
      </c>
      <c r="I217" s="151" t="s">
        <v>525</v>
      </c>
      <c r="J217" s="151" t="s">
        <v>239</v>
      </c>
      <c r="K217" s="147" t="s">
        <v>964</v>
      </c>
      <c r="L217" s="152" t="s">
        <v>965</v>
      </c>
      <c r="M217" t="s">
        <v>242</v>
      </c>
      <c r="N217" t="s">
        <v>242</v>
      </c>
      <c r="O217" t="s">
        <v>242</v>
      </c>
      <c r="P217" t="s">
        <v>242</v>
      </c>
    </row>
    <row r="218" spans="1:16" ht="31.5" x14ac:dyDescent="0.25">
      <c r="A218" s="138">
        <v>218</v>
      </c>
      <c r="B218" s="192" t="s">
        <v>966</v>
      </c>
      <c r="C218" s="189" t="s">
        <v>662</v>
      </c>
      <c r="D218" t="s">
        <v>235</v>
      </c>
      <c r="E218" s="189" t="s">
        <v>236</v>
      </c>
      <c r="F218" s="179">
        <v>2100000000</v>
      </c>
      <c r="G218" s="149" t="s">
        <v>199</v>
      </c>
      <c r="H218" s="139" t="s">
        <v>237</v>
      </c>
      <c r="I218" s="151" t="s">
        <v>525</v>
      </c>
      <c r="J218" s="151" t="s">
        <v>239</v>
      </c>
      <c r="K218" s="191" t="s">
        <v>967</v>
      </c>
      <c r="L218" s="182" t="s">
        <v>710</v>
      </c>
      <c r="M218" t="s">
        <v>242</v>
      </c>
      <c r="N218" t="s">
        <v>242</v>
      </c>
      <c r="O218" t="s">
        <v>242</v>
      </c>
      <c r="P218" t="s">
        <v>242</v>
      </c>
    </row>
    <row r="219" spans="1:16" ht="21" x14ac:dyDescent="0.25">
      <c r="A219" s="138">
        <v>219</v>
      </c>
      <c r="B219" s="151" t="s">
        <v>968</v>
      </c>
      <c r="C219" s="147" t="s">
        <v>498</v>
      </c>
      <c r="D219" t="s">
        <v>235</v>
      </c>
      <c r="E219" s="147" t="s">
        <v>236</v>
      </c>
      <c r="F219" s="148">
        <v>1524675076</v>
      </c>
      <c r="G219" s="149" t="s">
        <v>200</v>
      </c>
      <c r="H219" s="139" t="s">
        <v>237</v>
      </c>
      <c r="I219" s="151" t="s">
        <v>525</v>
      </c>
      <c r="J219" s="151" t="s">
        <v>285</v>
      </c>
      <c r="K219" s="147" t="s">
        <v>969</v>
      </c>
      <c r="L219" s="152" t="s">
        <v>505</v>
      </c>
      <c r="M219" t="s">
        <v>242</v>
      </c>
      <c r="N219" t="s">
        <v>242</v>
      </c>
      <c r="O219" t="s">
        <v>242</v>
      </c>
      <c r="P219" t="s">
        <v>242</v>
      </c>
    </row>
    <row r="220" spans="1:16" ht="31.5" x14ac:dyDescent="0.25">
      <c r="A220" s="138">
        <v>220</v>
      </c>
      <c r="B220" s="151" t="s">
        <v>970</v>
      </c>
      <c r="C220" s="147" t="s">
        <v>708</v>
      </c>
      <c r="D220" t="s">
        <v>235</v>
      </c>
      <c r="E220" s="147" t="s">
        <v>236</v>
      </c>
      <c r="F220" s="148">
        <v>450000000</v>
      </c>
      <c r="G220" s="149" t="s">
        <v>199</v>
      </c>
      <c r="H220" s="139" t="s">
        <v>237</v>
      </c>
      <c r="I220" s="151" t="s">
        <v>525</v>
      </c>
      <c r="J220" s="151" t="s">
        <v>239</v>
      </c>
      <c r="K220" s="147" t="s">
        <v>971</v>
      </c>
      <c r="L220" s="182" t="s">
        <v>710</v>
      </c>
      <c r="M220" t="s">
        <v>242</v>
      </c>
      <c r="N220" t="s">
        <v>242</v>
      </c>
      <c r="O220" t="s">
        <v>242</v>
      </c>
      <c r="P220" t="s">
        <v>242</v>
      </c>
    </row>
    <row r="221" spans="1:16" ht="31.5" x14ac:dyDescent="0.25">
      <c r="A221" s="138">
        <v>221</v>
      </c>
      <c r="B221" s="151" t="s">
        <v>972</v>
      </c>
      <c r="C221" s="147" t="s">
        <v>554</v>
      </c>
      <c r="D221" t="s">
        <v>235</v>
      </c>
      <c r="E221" s="147" t="s">
        <v>236</v>
      </c>
      <c r="F221" s="148">
        <v>650126000</v>
      </c>
      <c r="G221" s="149" t="s">
        <v>199</v>
      </c>
      <c r="H221" s="139" t="s">
        <v>237</v>
      </c>
      <c r="I221" s="151" t="s">
        <v>525</v>
      </c>
      <c r="J221" s="151" t="s">
        <v>239</v>
      </c>
      <c r="K221" s="147" t="s">
        <v>973</v>
      </c>
      <c r="L221" s="182" t="s">
        <v>710</v>
      </c>
      <c r="M221" t="s">
        <v>242</v>
      </c>
      <c r="N221" t="s">
        <v>242</v>
      </c>
      <c r="O221" t="s">
        <v>242</v>
      </c>
      <c r="P221" t="s">
        <v>242</v>
      </c>
    </row>
    <row r="222" spans="1:16" ht="21" x14ac:dyDescent="0.25">
      <c r="A222" s="138">
        <v>222</v>
      </c>
      <c r="B222" s="151" t="s">
        <v>974</v>
      </c>
      <c r="C222" s="147" t="s">
        <v>426</v>
      </c>
      <c r="D222" t="s">
        <v>235</v>
      </c>
      <c r="E222" s="147" t="s">
        <v>236</v>
      </c>
      <c r="F222" s="148">
        <v>1437286209</v>
      </c>
      <c r="G222" s="149" t="s">
        <v>200</v>
      </c>
      <c r="H222" s="139" t="s">
        <v>237</v>
      </c>
      <c r="I222" s="151" t="s">
        <v>975</v>
      </c>
      <c r="J222" s="151" t="s">
        <v>285</v>
      </c>
      <c r="K222" s="147" t="s">
        <v>976</v>
      </c>
      <c r="L222" s="152" t="s">
        <v>505</v>
      </c>
      <c r="M222" t="s">
        <v>242</v>
      </c>
      <c r="N222" t="s">
        <v>242</v>
      </c>
      <c r="O222" t="s">
        <v>242</v>
      </c>
      <c r="P222" t="s">
        <v>242</v>
      </c>
    </row>
    <row r="223" spans="1:16" ht="31.5" x14ac:dyDescent="0.25">
      <c r="A223" s="138">
        <v>223</v>
      </c>
      <c r="B223" s="151" t="s">
        <v>977</v>
      </c>
      <c r="C223" s="147" t="s">
        <v>978</v>
      </c>
      <c r="D223" t="s">
        <v>235</v>
      </c>
      <c r="E223" s="147" t="s">
        <v>236</v>
      </c>
      <c r="F223" s="148">
        <v>1379030933</v>
      </c>
      <c r="G223" s="149" t="s">
        <v>199</v>
      </c>
      <c r="H223" s="139" t="s">
        <v>237</v>
      </c>
      <c r="I223" s="151" t="s">
        <v>525</v>
      </c>
      <c r="J223" s="151" t="s">
        <v>239</v>
      </c>
      <c r="K223" s="147" t="s">
        <v>979</v>
      </c>
      <c r="L223" s="152" t="s">
        <v>710</v>
      </c>
      <c r="M223" t="s">
        <v>242</v>
      </c>
      <c r="N223" t="s">
        <v>242</v>
      </c>
      <c r="O223" t="s">
        <v>242</v>
      </c>
      <c r="P223" t="s">
        <v>242</v>
      </c>
    </row>
    <row r="224" spans="1:16" ht="21" x14ac:dyDescent="0.25">
      <c r="A224" s="138">
        <v>224</v>
      </c>
      <c r="B224" s="151" t="s">
        <v>980</v>
      </c>
      <c r="C224" s="147" t="s">
        <v>981</v>
      </c>
      <c r="D224" t="s">
        <v>235</v>
      </c>
      <c r="E224" s="147" t="s">
        <v>236</v>
      </c>
      <c r="F224" s="148">
        <v>400000000</v>
      </c>
      <c r="G224" s="149" t="s">
        <v>199</v>
      </c>
      <c r="H224" s="139" t="s">
        <v>237</v>
      </c>
      <c r="I224" s="151" t="s">
        <v>525</v>
      </c>
      <c r="J224" s="151" t="s">
        <v>239</v>
      </c>
      <c r="K224" s="147" t="s">
        <v>982</v>
      </c>
      <c r="L224" s="152" t="s">
        <v>983</v>
      </c>
      <c r="M224" t="s">
        <v>242</v>
      </c>
      <c r="N224" t="s">
        <v>242</v>
      </c>
      <c r="O224" t="s">
        <v>242</v>
      </c>
      <c r="P224" t="s">
        <v>242</v>
      </c>
    </row>
    <row r="225" spans="1:16" ht="21" x14ac:dyDescent="0.25">
      <c r="A225" s="138">
        <v>225</v>
      </c>
      <c r="B225" s="151" t="s">
        <v>984</v>
      </c>
      <c r="C225" s="147" t="s">
        <v>985</v>
      </c>
      <c r="D225" t="s">
        <v>235</v>
      </c>
      <c r="E225" s="147" t="s">
        <v>236</v>
      </c>
      <c r="F225" s="148">
        <v>988203055</v>
      </c>
      <c r="G225" s="149" t="s">
        <v>199</v>
      </c>
      <c r="H225" s="139" t="s">
        <v>237</v>
      </c>
      <c r="I225" s="151" t="s">
        <v>525</v>
      </c>
      <c r="J225" s="151" t="s">
        <v>239</v>
      </c>
      <c r="K225" s="147" t="s">
        <v>986</v>
      </c>
      <c r="L225" s="182" t="s">
        <v>987</v>
      </c>
      <c r="M225" t="s">
        <v>242</v>
      </c>
      <c r="N225" t="s">
        <v>242</v>
      </c>
      <c r="O225" t="s">
        <v>242</v>
      </c>
      <c r="P225" t="s">
        <v>242</v>
      </c>
    </row>
    <row r="226" spans="1:16" ht="31.5" x14ac:dyDescent="0.25">
      <c r="A226" s="138">
        <v>226</v>
      </c>
      <c r="B226" s="151" t="s">
        <v>988</v>
      </c>
      <c r="C226" s="147" t="s">
        <v>426</v>
      </c>
      <c r="D226" t="s">
        <v>235</v>
      </c>
      <c r="E226" s="147" t="s">
        <v>236</v>
      </c>
      <c r="F226" s="148">
        <v>1049010923</v>
      </c>
      <c r="G226" s="149" t="s">
        <v>200</v>
      </c>
      <c r="H226" s="139" t="s">
        <v>237</v>
      </c>
      <c r="I226" s="151" t="s">
        <v>975</v>
      </c>
      <c r="J226" s="151" t="s">
        <v>285</v>
      </c>
      <c r="K226" s="147" t="s">
        <v>989</v>
      </c>
      <c r="L226" s="152" t="s">
        <v>990</v>
      </c>
      <c r="M226" t="s">
        <v>242</v>
      </c>
      <c r="N226" t="s">
        <v>242</v>
      </c>
      <c r="O226" t="s">
        <v>242</v>
      </c>
      <c r="P226" t="s">
        <v>242</v>
      </c>
    </row>
    <row r="227" spans="1:16" ht="31.5" x14ac:dyDescent="0.25">
      <c r="A227" s="138">
        <v>227</v>
      </c>
      <c r="B227" s="151" t="s">
        <v>991</v>
      </c>
      <c r="C227" s="147" t="s">
        <v>708</v>
      </c>
      <c r="D227" t="s">
        <v>235</v>
      </c>
      <c r="E227" s="147" t="s">
        <v>236</v>
      </c>
      <c r="F227" s="148">
        <v>1200000000</v>
      </c>
      <c r="G227" s="149" t="s">
        <v>199</v>
      </c>
      <c r="H227" s="139" t="s">
        <v>237</v>
      </c>
      <c r="I227" s="151" t="s">
        <v>525</v>
      </c>
      <c r="J227" s="151" t="s">
        <v>239</v>
      </c>
      <c r="K227" s="147" t="s">
        <v>992</v>
      </c>
      <c r="L227" s="152" t="s">
        <v>993</v>
      </c>
      <c r="M227" t="s">
        <v>242</v>
      </c>
      <c r="N227" t="s">
        <v>242</v>
      </c>
      <c r="O227" t="s">
        <v>242</v>
      </c>
      <c r="P227" t="s">
        <v>242</v>
      </c>
    </row>
    <row r="228" spans="1:16" ht="31.5" x14ac:dyDescent="0.25">
      <c r="A228" s="138">
        <v>228</v>
      </c>
      <c r="B228" s="151" t="s">
        <v>994</v>
      </c>
      <c r="C228" s="147" t="s">
        <v>412</v>
      </c>
      <c r="D228" t="s">
        <v>235</v>
      </c>
      <c r="E228" s="147" t="s">
        <v>236</v>
      </c>
      <c r="F228" s="148">
        <v>1003000000</v>
      </c>
      <c r="G228" s="149" t="s">
        <v>199</v>
      </c>
      <c r="H228" s="139" t="s">
        <v>237</v>
      </c>
      <c r="I228" s="151" t="s">
        <v>525</v>
      </c>
      <c r="J228" s="151" t="s">
        <v>239</v>
      </c>
      <c r="K228" s="147" t="s">
        <v>995</v>
      </c>
      <c r="L228" s="182" t="s">
        <v>710</v>
      </c>
      <c r="M228" t="s">
        <v>242</v>
      </c>
      <c r="N228" t="s">
        <v>242</v>
      </c>
      <c r="O228" t="s">
        <v>242</v>
      </c>
      <c r="P228" t="s">
        <v>242</v>
      </c>
    </row>
    <row r="229" spans="1:16" ht="31.5" x14ac:dyDescent="0.25">
      <c r="A229" s="138">
        <v>229</v>
      </c>
      <c r="B229" s="151" t="s">
        <v>996</v>
      </c>
      <c r="C229" s="147" t="s">
        <v>997</v>
      </c>
      <c r="D229" t="s">
        <v>235</v>
      </c>
      <c r="E229" s="147" t="s">
        <v>236</v>
      </c>
      <c r="F229" s="148">
        <v>423773959</v>
      </c>
      <c r="G229" s="149" t="s">
        <v>199</v>
      </c>
      <c r="H229" s="139" t="s">
        <v>237</v>
      </c>
      <c r="I229" s="151" t="s">
        <v>525</v>
      </c>
      <c r="J229" s="151" t="s">
        <v>239</v>
      </c>
      <c r="K229" s="147" t="s">
        <v>998</v>
      </c>
      <c r="L229" s="152" t="s">
        <v>999</v>
      </c>
      <c r="M229" t="s">
        <v>242</v>
      </c>
      <c r="N229" t="s">
        <v>242</v>
      </c>
      <c r="O229" t="s">
        <v>242</v>
      </c>
      <c r="P229" t="s">
        <v>242</v>
      </c>
    </row>
    <row r="230" spans="1:16" ht="31.5" x14ac:dyDescent="0.25">
      <c r="A230" s="138">
        <v>230</v>
      </c>
      <c r="B230" s="151" t="s">
        <v>1000</v>
      </c>
      <c r="C230" s="147" t="s">
        <v>978</v>
      </c>
      <c r="D230" t="s">
        <v>235</v>
      </c>
      <c r="E230" s="147" t="s">
        <v>236</v>
      </c>
      <c r="F230" s="148">
        <v>635000000</v>
      </c>
      <c r="G230" s="149" t="s">
        <v>199</v>
      </c>
      <c r="H230" s="139" t="s">
        <v>237</v>
      </c>
      <c r="I230" s="151" t="s">
        <v>525</v>
      </c>
      <c r="J230" s="151" t="s">
        <v>239</v>
      </c>
      <c r="K230" s="147" t="s">
        <v>1001</v>
      </c>
      <c r="L230" s="182" t="s">
        <v>710</v>
      </c>
      <c r="M230" t="s">
        <v>242</v>
      </c>
      <c r="N230" t="s">
        <v>242</v>
      </c>
      <c r="O230" t="s">
        <v>242</v>
      </c>
      <c r="P230" t="s">
        <v>242</v>
      </c>
    </row>
    <row r="231" spans="1:16" ht="31.5" x14ac:dyDescent="0.25">
      <c r="A231" s="138">
        <v>231</v>
      </c>
      <c r="B231" s="151" t="s">
        <v>1002</v>
      </c>
      <c r="C231" s="147" t="s">
        <v>904</v>
      </c>
      <c r="D231" t="s">
        <v>235</v>
      </c>
      <c r="E231" s="147" t="s">
        <v>236</v>
      </c>
      <c r="F231" s="151" t="s">
        <v>1003</v>
      </c>
      <c r="G231" s="149" t="s">
        <v>199</v>
      </c>
      <c r="H231" s="139" t="s">
        <v>237</v>
      </c>
      <c r="I231" s="151" t="s">
        <v>525</v>
      </c>
      <c r="J231" s="151" t="s">
        <v>239</v>
      </c>
      <c r="K231" s="147" t="s">
        <v>1004</v>
      </c>
      <c r="L231" s="182" t="s">
        <v>710</v>
      </c>
      <c r="M231" t="s">
        <v>242</v>
      </c>
      <c r="N231" t="s">
        <v>242</v>
      </c>
      <c r="O231" t="s">
        <v>242</v>
      </c>
      <c r="P231" t="s">
        <v>242</v>
      </c>
    </row>
    <row r="232" spans="1:16" ht="21" x14ac:dyDescent="0.25">
      <c r="A232" s="138">
        <v>232</v>
      </c>
      <c r="B232" s="151" t="s">
        <v>1005</v>
      </c>
      <c r="C232" s="147" t="s">
        <v>498</v>
      </c>
      <c r="D232" t="s">
        <v>235</v>
      </c>
      <c r="E232" s="147" t="s">
        <v>236</v>
      </c>
      <c r="F232" s="148">
        <v>8455328775</v>
      </c>
      <c r="G232" s="149" t="s">
        <v>200</v>
      </c>
      <c r="H232" s="139" t="s">
        <v>237</v>
      </c>
      <c r="I232" s="151" t="s">
        <v>1006</v>
      </c>
      <c r="J232" s="151" t="s">
        <v>285</v>
      </c>
      <c r="K232" s="147" t="s">
        <v>1007</v>
      </c>
      <c r="L232" s="152" t="s">
        <v>505</v>
      </c>
      <c r="M232" t="s">
        <v>242</v>
      </c>
      <c r="N232" t="s">
        <v>242</v>
      </c>
      <c r="O232" t="s">
        <v>242</v>
      </c>
      <c r="P232" t="s">
        <v>242</v>
      </c>
    </row>
    <row r="233" spans="1:16" ht="21" x14ac:dyDescent="0.25">
      <c r="A233" s="138">
        <v>233</v>
      </c>
      <c r="B233" s="151" t="s">
        <v>1008</v>
      </c>
      <c r="C233" s="147" t="s">
        <v>498</v>
      </c>
      <c r="D233" t="s">
        <v>235</v>
      </c>
      <c r="E233" s="147" t="s">
        <v>236</v>
      </c>
      <c r="F233" s="148">
        <v>500000000</v>
      </c>
      <c r="G233" s="149" t="s">
        <v>199</v>
      </c>
      <c r="H233" s="139" t="s">
        <v>237</v>
      </c>
      <c r="I233" s="151" t="s">
        <v>525</v>
      </c>
      <c r="J233" s="151" t="s">
        <v>239</v>
      </c>
      <c r="K233" s="147" t="s">
        <v>1009</v>
      </c>
      <c r="L233" s="152" t="s">
        <v>1010</v>
      </c>
      <c r="M233" t="s">
        <v>242</v>
      </c>
      <c r="N233" t="s">
        <v>242</v>
      </c>
      <c r="O233" t="s">
        <v>242</v>
      </c>
      <c r="P233" t="s">
        <v>242</v>
      </c>
    </row>
    <row r="234" spans="1:16" ht="73.5" x14ac:dyDescent="0.25">
      <c r="A234" s="138">
        <v>234</v>
      </c>
      <c r="B234" s="151" t="s">
        <v>1011</v>
      </c>
      <c r="C234" s="147" t="s">
        <v>498</v>
      </c>
      <c r="D234" t="s">
        <v>235</v>
      </c>
      <c r="E234" s="147" t="s">
        <v>236</v>
      </c>
      <c r="F234" s="148">
        <v>1174948364</v>
      </c>
      <c r="G234" s="149" t="s">
        <v>199</v>
      </c>
      <c r="H234" s="139" t="s">
        <v>237</v>
      </c>
      <c r="I234" s="151" t="s">
        <v>525</v>
      </c>
      <c r="J234" s="151" t="s">
        <v>239</v>
      </c>
      <c r="K234" s="147" t="s">
        <v>1012</v>
      </c>
      <c r="L234" s="152" t="s">
        <v>1013</v>
      </c>
      <c r="M234" t="s">
        <v>242</v>
      </c>
      <c r="N234" t="s">
        <v>242</v>
      </c>
      <c r="O234" t="s">
        <v>242</v>
      </c>
      <c r="P234" t="s">
        <v>242</v>
      </c>
    </row>
    <row r="235" spans="1:16" ht="21" x14ac:dyDescent="0.25">
      <c r="A235" s="138">
        <v>235</v>
      </c>
      <c r="B235" s="151" t="s">
        <v>1014</v>
      </c>
      <c r="C235" s="147" t="s">
        <v>829</v>
      </c>
      <c r="D235" t="s">
        <v>235</v>
      </c>
      <c r="E235" s="147" t="s">
        <v>236</v>
      </c>
      <c r="F235" s="148">
        <v>2000000000</v>
      </c>
      <c r="G235" s="149" t="s">
        <v>199</v>
      </c>
      <c r="H235" s="139" t="s">
        <v>237</v>
      </c>
      <c r="I235" s="151" t="s">
        <v>525</v>
      </c>
      <c r="J235" s="151" t="s">
        <v>239</v>
      </c>
      <c r="K235" s="147" t="s">
        <v>1015</v>
      </c>
      <c r="L235" s="152" t="s">
        <v>729</v>
      </c>
      <c r="M235" t="s">
        <v>242</v>
      </c>
      <c r="N235" t="s">
        <v>242</v>
      </c>
      <c r="O235" t="s">
        <v>242</v>
      </c>
      <c r="P235" t="s">
        <v>242</v>
      </c>
    </row>
    <row r="236" spans="1:16" ht="31.5" x14ac:dyDescent="0.25">
      <c r="A236" s="138">
        <v>236</v>
      </c>
      <c r="B236" s="151" t="s">
        <v>1016</v>
      </c>
      <c r="C236" s="147" t="s">
        <v>904</v>
      </c>
      <c r="D236" t="s">
        <v>235</v>
      </c>
      <c r="E236" s="147" t="s">
        <v>236</v>
      </c>
      <c r="F236" s="148">
        <v>400000000</v>
      </c>
      <c r="G236" s="149" t="s">
        <v>199</v>
      </c>
      <c r="H236" s="139" t="s">
        <v>237</v>
      </c>
      <c r="I236" s="151" t="s">
        <v>525</v>
      </c>
      <c r="J236" s="151" t="s">
        <v>239</v>
      </c>
      <c r="K236" s="147" t="s">
        <v>1017</v>
      </c>
      <c r="L236" s="152" t="s">
        <v>710</v>
      </c>
      <c r="M236" t="s">
        <v>242</v>
      </c>
      <c r="N236" t="s">
        <v>242</v>
      </c>
      <c r="O236" t="s">
        <v>242</v>
      </c>
      <c r="P236" t="s">
        <v>242</v>
      </c>
    </row>
    <row r="237" spans="1:16" ht="21" x14ac:dyDescent="0.25">
      <c r="A237" s="138">
        <v>237</v>
      </c>
      <c r="B237" s="151" t="s">
        <v>1018</v>
      </c>
      <c r="C237" s="147" t="s">
        <v>1019</v>
      </c>
      <c r="D237" t="s">
        <v>235</v>
      </c>
      <c r="E237" s="147" t="s">
        <v>236</v>
      </c>
      <c r="F237" s="148">
        <v>300000000</v>
      </c>
      <c r="G237" s="149" t="s">
        <v>199</v>
      </c>
      <c r="H237" s="139" t="s">
        <v>237</v>
      </c>
      <c r="I237" s="151" t="s">
        <v>525</v>
      </c>
      <c r="J237" s="151" t="s">
        <v>239</v>
      </c>
      <c r="K237" s="147" t="s">
        <v>1020</v>
      </c>
      <c r="L237" s="152" t="s">
        <v>956</v>
      </c>
      <c r="M237" t="s">
        <v>242</v>
      </c>
      <c r="N237" t="s">
        <v>242</v>
      </c>
      <c r="O237" t="s">
        <v>242</v>
      </c>
      <c r="P237" t="s">
        <v>242</v>
      </c>
    </row>
    <row r="238" spans="1:16" ht="31.5" x14ac:dyDescent="0.25">
      <c r="A238" s="138">
        <v>238</v>
      </c>
      <c r="B238" s="151" t="s">
        <v>1021</v>
      </c>
      <c r="C238" s="147" t="s">
        <v>985</v>
      </c>
      <c r="D238" t="s">
        <v>235</v>
      </c>
      <c r="E238" s="147" t="s">
        <v>236</v>
      </c>
      <c r="F238" s="148">
        <v>2618482907</v>
      </c>
      <c r="G238" s="149" t="s">
        <v>199</v>
      </c>
      <c r="H238" s="139" t="s">
        <v>237</v>
      </c>
      <c r="I238" s="151" t="s">
        <v>525</v>
      </c>
      <c r="J238" s="151" t="s">
        <v>239</v>
      </c>
      <c r="K238" s="147" t="s">
        <v>1022</v>
      </c>
      <c r="L238" s="152" t="s">
        <v>1023</v>
      </c>
      <c r="M238" t="s">
        <v>242</v>
      </c>
      <c r="N238" t="s">
        <v>242</v>
      </c>
      <c r="O238" t="s">
        <v>242</v>
      </c>
      <c r="P238" t="s">
        <v>242</v>
      </c>
    </row>
    <row r="239" spans="1:16" ht="21" x14ac:dyDescent="0.25">
      <c r="A239" s="138">
        <v>239</v>
      </c>
      <c r="B239" s="151" t="s">
        <v>1024</v>
      </c>
      <c r="C239" s="147" t="s">
        <v>904</v>
      </c>
      <c r="D239" t="s">
        <v>235</v>
      </c>
      <c r="E239" s="147" t="s">
        <v>236</v>
      </c>
      <c r="F239" s="148">
        <v>631137409</v>
      </c>
      <c r="G239" s="149" t="s">
        <v>199</v>
      </c>
      <c r="H239" s="139" t="s">
        <v>237</v>
      </c>
      <c r="I239" s="151" t="s">
        <v>525</v>
      </c>
      <c r="J239" s="151" t="s">
        <v>239</v>
      </c>
      <c r="K239" s="147" t="s">
        <v>1025</v>
      </c>
      <c r="L239" s="152" t="s">
        <v>729</v>
      </c>
      <c r="M239" t="s">
        <v>242</v>
      </c>
      <c r="N239" t="s">
        <v>242</v>
      </c>
      <c r="O239" t="s">
        <v>242</v>
      </c>
      <c r="P239" t="s">
        <v>242</v>
      </c>
    </row>
    <row r="240" spans="1:16" ht="21" x14ac:dyDescent="0.25">
      <c r="A240" s="138">
        <v>240</v>
      </c>
      <c r="B240" s="151" t="s">
        <v>1026</v>
      </c>
      <c r="C240" s="147" t="s">
        <v>468</v>
      </c>
      <c r="D240" t="s">
        <v>235</v>
      </c>
      <c r="E240" s="147" t="s">
        <v>236</v>
      </c>
      <c r="F240" s="179">
        <v>300000000</v>
      </c>
      <c r="G240" s="149" t="s">
        <v>199</v>
      </c>
      <c r="H240" s="139" t="s">
        <v>237</v>
      </c>
      <c r="I240" s="151" t="s">
        <v>525</v>
      </c>
      <c r="J240" s="151" t="s">
        <v>239</v>
      </c>
      <c r="K240" s="147" t="s">
        <v>1027</v>
      </c>
      <c r="L240" s="152" t="s">
        <v>909</v>
      </c>
      <c r="M240" t="s">
        <v>242</v>
      </c>
      <c r="N240" t="s">
        <v>242</v>
      </c>
      <c r="O240" t="s">
        <v>242</v>
      </c>
      <c r="P240" t="s">
        <v>242</v>
      </c>
    </row>
    <row r="241" spans="1:16" ht="31.5" x14ac:dyDescent="0.25">
      <c r="A241" s="138">
        <v>241</v>
      </c>
      <c r="B241" s="151" t="s">
        <v>1028</v>
      </c>
      <c r="C241" s="147" t="s">
        <v>904</v>
      </c>
      <c r="D241" t="s">
        <v>235</v>
      </c>
      <c r="E241" s="147" t="s">
        <v>236</v>
      </c>
      <c r="F241" s="179">
        <v>2500000000</v>
      </c>
      <c r="G241" s="149" t="s">
        <v>199</v>
      </c>
      <c r="H241" s="139" t="s">
        <v>237</v>
      </c>
      <c r="I241" s="151" t="s">
        <v>525</v>
      </c>
      <c r="J241" s="151" t="s">
        <v>239</v>
      </c>
      <c r="K241" s="147" t="s">
        <v>1029</v>
      </c>
      <c r="L241" s="152" t="s">
        <v>1023</v>
      </c>
      <c r="M241" t="s">
        <v>242</v>
      </c>
      <c r="N241" t="s">
        <v>242</v>
      </c>
      <c r="O241" t="s">
        <v>242</v>
      </c>
      <c r="P241" t="s">
        <v>242</v>
      </c>
    </row>
    <row r="242" spans="1:16" ht="31.5" x14ac:dyDescent="0.25">
      <c r="A242" s="138">
        <v>242</v>
      </c>
      <c r="B242" s="151" t="s">
        <v>1030</v>
      </c>
      <c r="C242" s="147" t="s">
        <v>770</v>
      </c>
      <c r="D242" t="s">
        <v>235</v>
      </c>
      <c r="E242" s="147" t="s">
        <v>236</v>
      </c>
      <c r="F242" s="179">
        <v>340000000</v>
      </c>
      <c r="G242" s="149" t="s">
        <v>199</v>
      </c>
      <c r="H242" s="139" t="s">
        <v>237</v>
      </c>
      <c r="I242" s="151" t="s">
        <v>525</v>
      </c>
      <c r="J242" s="151" t="s">
        <v>239</v>
      </c>
      <c r="K242" s="147" t="s">
        <v>1031</v>
      </c>
      <c r="L242" s="152" t="s">
        <v>710</v>
      </c>
      <c r="M242" t="s">
        <v>242</v>
      </c>
      <c r="N242" t="s">
        <v>242</v>
      </c>
      <c r="O242" t="s">
        <v>242</v>
      </c>
      <c r="P242" t="s">
        <v>242</v>
      </c>
    </row>
    <row r="243" spans="1:16" ht="31.5" x14ac:dyDescent="0.25">
      <c r="A243" s="138">
        <v>243</v>
      </c>
      <c r="B243" s="163" t="s">
        <v>1032</v>
      </c>
      <c r="C243" s="147" t="s">
        <v>1033</v>
      </c>
      <c r="D243" t="s">
        <v>235</v>
      </c>
      <c r="E243" s="147" t="s">
        <v>1034</v>
      </c>
      <c r="F243" s="179">
        <v>700000000</v>
      </c>
      <c r="G243" s="149" t="s">
        <v>199</v>
      </c>
      <c r="H243" s="139" t="s">
        <v>237</v>
      </c>
      <c r="I243" s="151" t="s">
        <v>525</v>
      </c>
      <c r="J243" s="151" t="s">
        <v>239</v>
      </c>
      <c r="K243" s="147" t="s">
        <v>1035</v>
      </c>
      <c r="L243" s="152" t="s">
        <v>710</v>
      </c>
      <c r="M243" t="s">
        <v>242</v>
      </c>
      <c r="N243" t="s">
        <v>242</v>
      </c>
      <c r="O243" t="s">
        <v>242</v>
      </c>
      <c r="P243" t="s">
        <v>242</v>
      </c>
    </row>
    <row r="244" spans="1:16" ht="31.5" x14ac:dyDescent="0.25">
      <c r="A244" s="138">
        <v>244</v>
      </c>
      <c r="B244" s="151" t="s">
        <v>1036</v>
      </c>
      <c r="C244" s="147" t="s">
        <v>1037</v>
      </c>
      <c r="D244" t="s">
        <v>235</v>
      </c>
      <c r="E244" s="147" t="s">
        <v>1034</v>
      </c>
      <c r="F244" s="179">
        <v>782958638</v>
      </c>
      <c r="G244" s="149" t="s">
        <v>199</v>
      </c>
      <c r="H244" s="139" t="s">
        <v>237</v>
      </c>
      <c r="I244" s="151" t="s">
        <v>525</v>
      </c>
      <c r="J244" s="151" t="s">
        <v>239</v>
      </c>
      <c r="K244" s="147" t="s">
        <v>1038</v>
      </c>
      <c r="L244" s="152" t="s">
        <v>1039</v>
      </c>
      <c r="M244" t="s">
        <v>242</v>
      </c>
      <c r="N244" t="s">
        <v>242</v>
      </c>
      <c r="O244" t="s">
        <v>242</v>
      </c>
      <c r="P244" t="s">
        <v>242</v>
      </c>
    </row>
    <row r="245" spans="1:16" ht="21" x14ac:dyDescent="0.25">
      <c r="A245" s="138">
        <v>245</v>
      </c>
      <c r="B245" s="151" t="s">
        <v>1040</v>
      </c>
      <c r="C245" s="147" t="s">
        <v>1041</v>
      </c>
      <c r="D245" t="s">
        <v>235</v>
      </c>
      <c r="E245" s="147" t="s">
        <v>1034</v>
      </c>
      <c r="F245" s="179">
        <v>700000000</v>
      </c>
      <c r="G245" s="149" t="s">
        <v>199</v>
      </c>
      <c r="H245" s="139" t="s">
        <v>237</v>
      </c>
      <c r="I245" s="151" t="s">
        <v>525</v>
      </c>
      <c r="J245" s="151" t="s">
        <v>239</v>
      </c>
      <c r="K245" s="147" t="s">
        <v>1042</v>
      </c>
      <c r="L245" s="182" t="s">
        <v>1043</v>
      </c>
      <c r="M245" t="s">
        <v>242</v>
      </c>
      <c r="N245" t="s">
        <v>242</v>
      </c>
      <c r="O245" t="s">
        <v>242</v>
      </c>
      <c r="P245" t="s">
        <v>242</v>
      </c>
    </row>
    <row r="246" spans="1:16" ht="21" x14ac:dyDescent="0.25">
      <c r="A246" s="138">
        <v>246</v>
      </c>
      <c r="B246" s="151" t="s">
        <v>1044</v>
      </c>
      <c r="C246" s="147" t="s">
        <v>1045</v>
      </c>
      <c r="D246" t="s">
        <v>235</v>
      </c>
      <c r="E246" s="147" t="s">
        <v>1034</v>
      </c>
      <c r="F246" s="179">
        <v>1050000000</v>
      </c>
      <c r="G246" s="149" t="s">
        <v>199</v>
      </c>
      <c r="H246" s="139" t="s">
        <v>237</v>
      </c>
      <c r="I246" s="151" t="s">
        <v>525</v>
      </c>
      <c r="J246" s="151" t="s">
        <v>239</v>
      </c>
      <c r="K246" s="147" t="s">
        <v>1046</v>
      </c>
      <c r="L246" s="152" t="s">
        <v>909</v>
      </c>
      <c r="M246" t="s">
        <v>242</v>
      </c>
      <c r="N246" t="s">
        <v>242</v>
      </c>
      <c r="O246" t="s">
        <v>242</v>
      </c>
      <c r="P246" t="s">
        <v>242</v>
      </c>
    </row>
    <row r="247" spans="1:16" ht="21" x14ac:dyDescent="0.25">
      <c r="A247" s="138">
        <v>247</v>
      </c>
      <c r="B247" s="151" t="s">
        <v>1047</v>
      </c>
      <c r="C247" s="147" t="s">
        <v>770</v>
      </c>
      <c r="D247" t="s">
        <v>235</v>
      </c>
      <c r="E247" s="147" t="s">
        <v>236</v>
      </c>
      <c r="F247" s="179">
        <v>2400000000</v>
      </c>
      <c r="G247" s="149" t="s">
        <v>199</v>
      </c>
      <c r="H247" s="139" t="s">
        <v>237</v>
      </c>
      <c r="I247" s="151" t="s">
        <v>525</v>
      </c>
      <c r="J247" s="151" t="s">
        <v>239</v>
      </c>
      <c r="K247" s="147" t="s">
        <v>1048</v>
      </c>
      <c r="L247" s="152" t="s">
        <v>729</v>
      </c>
      <c r="M247" t="s">
        <v>242</v>
      </c>
      <c r="N247" t="s">
        <v>242</v>
      </c>
      <c r="O247" t="s">
        <v>242</v>
      </c>
      <c r="P247" t="s">
        <v>242</v>
      </c>
    </row>
    <row r="248" spans="1:16" ht="21" x14ac:dyDescent="0.25">
      <c r="A248" s="138">
        <v>248</v>
      </c>
      <c r="B248" s="151" t="s">
        <v>1049</v>
      </c>
      <c r="C248" s="147" t="s">
        <v>770</v>
      </c>
      <c r="D248" t="s">
        <v>235</v>
      </c>
      <c r="E248" s="147" t="s">
        <v>236</v>
      </c>
      <c r="F248" s="148">
        <v>1203000000</v>
      </c>
      <c r="G248" s="149" t="s">
        <v>199</v>
      </c>
      <c r="H248" s="139" t="s">
        <v>237</v>
      </c>
      <c r="I248" s="151" t="s">
        <v>525</v>
      </c>
      <c r="J248" s="151" t="s">
        <v>239</v>
      </c>
      <c r="K248" s="147" t="s">
        <v>1050</v>
      </c>
      <c r="L248" s="152" t="s">
        <v>1051</v>
      </c>
      <c r="M248" t="s">
        <v>242</v>
      </c>
      <c r="N248" t="s">
        <v>242</v>
      </c>
      <c r="O248" t="s">
        <v>242</v>
      </c>
      <c r="P248" t="s">
        <v>242</v>
      </c>
    </row>
    <row r="249" spans="1:16" ht="31.5" x14ac:dyDescent="0.25">
      <c r="A249" s="138">
        <v>249</v>
      </c>
      <c r="B249" s="151" t="s">
        <v>1052</v>
      </c>
      <c r="C249" s="147" t="s">
        <v>426</v>
      </c>
      <c r="D249" t="s">
        <v>235</v>
      </c>
      <c r="E249" s="147" t="s">
        <v>236</v>
      </c>
      <c r="F249" s="148">
        <v>803000000</v>
      </c>
      <c r="G249" s="149" t="s">
        <v>199</v>
      </c>
      <c r="H249" s="139" t="s">
        <v>237</v>
      </c>
      <c r="I249" s="151" t="s">
        <v>525</v>
      </c>
      <c r="J249" s="151" t="s">
        <v>239</v>
      </c>
      <c r="K249" s="149" t="s">
        <v>1053</v>
      </c>
      <c r="L249" s="152" t="s">
        <v>1054</v>
      </c>
      <c r="M249" t="s">
        <v>242</v>
      </c>
      <c r="N249" t="s">
        <v>242</v>
      </c>
      <c r="O249" t="s">
        <v>242</v>
      </c>
      <c r="P249" t="s">
        <v>242</v>
      </c>
    </row>
    <row r="250" spans="1:16" ht="21" x14ac:dyDescent="0.25">
      <c r="A250" s="138">
        <v>250</v>
      </c>
      <c r="B250" s="151" t="s">
        <v>1055</v>
      </c>
      <c r="C250" s="147" t="s">
        <v>1056</v>
      </c>
      <c r="D250" t="s">
        <v>235</v>
      </c>
      <c r="E250" s="147" t="s">
        <v>236</v>
      </c>
      <c r="F250" s="148">
        <v>1600000000</v>
      </c>
      <c r="G250" s="149" t="s">
        <v>199</v>
      </c>
      <c r="H250" s="139" t="s">
        <v>237</v>
      </c>
      <c r="I250" s="151" t="s">
        <v>525</v>
      </c>
      <c r="J250" s="151" t="s">
        <v>239</v>
      </c>
      <c r="K250" s="149" t="s">
        <v>1057</v>
      </c>
      <c r="L250" s="152" t="s">
        <v>1058</v>
      </c>
      <c r="M250" t="s">
        <v>242</v>
      </c>
      <c r="N250" t="s">
        <v>242</v>
      </c>
      <c r="O250" t="s">
        <v>242</v>
      </c>
      <c r="P250" t="s">
        <v>242</v>
      </c>
    </row>
    <row r="251" spans="1:16" ht="31.5" x14ac:dyDescent="0.25">
      <c r="A251" s="138">
        <v>251</v>
      </c>
      <c r="B251" s="192" t="s">
        <v>1059</v>
      </c>
      <c r="C251" s="189" t="s">
        <v>662</v>
      </c>
      <c r="D251" t="s">
        <v>235</v>
      </c>
      <c r="E251" s="189" t="s">
        <v>236</v>
      </c>
      <c r="F251" s="179">
        <v>1915000000</v>
      </c>
      <c r="G251" s="149" t="s">
        <v>199</v>
      </c>
      <c r="H251" s="139" t="s">
        <v>237</v>
      </c>
      <c r="I251" s="151" t="s">
        <v>525</v>
      </c>
      <c r="J251" s="151" t="s">
        <v>239</v>
      </c>
      <c r="K251" s="189" t="s">
        <v>1060</v>
      </c>
      <c r="L251" s="193" t="s">
        <v>1061</v>
      </c>
      <c r="M251" t="s">
        <v>242</v>
      </c>
      <c r="N251" t="s">
        <v>242</v>
      </c>
      <c r="O251" t="s">
        <v>242</v>
      </c>
      <c r="P251" t="s">
        <v>242</v>
      </c>
    </row>
    <row r="252" spans="1:16" ht="21" x14ac:dyDescent="0.25">
      <c r="A252" s="138">
        <v>252</v>
      </c>
      <c r="B252" s="192" t="s">
        <v>1062</v>
      </c>
      <c r="C252" s="189" t="s">
        <v>498</v>
      </c>
      <c r="D252" t="s">
        <v>235</v>
      </c>
      <c r="E252" s="189" t="s">
        <v>236</v>
      </c>
      <c r="F252" s="179">
        <v>1613740649</v>
      </c>
      <c r="G252" s="149" t="s">
        <v>200</v>
      </c>
      <c r="H252" s="139" t="s">
        <v>237</v>
      </c>
      <c r="I252" s="151" t="s">
        <v>499</v>
      </c>
      <c r="J252" s="151" t="s">
        <v>285</v>
      </c>
      <c r="K252" s="189" t="s">
        <v>1063</v>
      </c>
      <c r="L252" s="193" t="s">
        <v>505</v>
      </c>
      <c r="M252" t="s">
        <v>242</v>
      </c>
      <c r="N252" t="s">
        <v>242</v>
      </c>
      <c r="O252" t="s">
        <v>242</v>
      </c>
      <c r="P252" t="s">
        <v>242</v>
      </c>
    </row>
    <row r="253" spans="1:16" ht="21" x14ac:dyDescent="0.25">
      <c r="A253" s="138">
        <v>253</v>
      </c>
      <c r="B253" s="151" t="s">
        <v>1064</v>
      </c>
      <c r="C253" s="147" t="s">
        <v>708</v>
      </c>
      <c r="D253" t="s">
        <v>235</v>
      </c>
      <c r="E253" s="147" t="s">
        <v>236</v>
      </c>
      <c r="F253" s="148">
        <v>918836646</v>
      </c>
      <c r="G253" s="149" t="s">
        <v>199</v>
      </c>
      <c r="H253" s="139" t="s">
        <v>237</v>
      </c>
      <c r="I253" s="151" t="s">
        <v>525</v>
      </c>
      <c r="J253" s="151" t="s">
        <v>239</v>
      </c>
      <c r="K253" s="147" t="s">
        <v>1065</v>
      </c>
      <c r="L253" s="152" t="s">
        <v>1066</v>
      </c>
      <c r="M253" t="s">
        <v>242</v>
      </c>
      <c r="N253" t="s">
        <v>242</v>
      </c>
      <c r="O253" t="s">
        <v>242</v>
      </c>
      <c r="P253" t="s">
        <v>242</v>
      </c>
    </row>
    <row r="254" spans="1:16" ht="31.5" x14ac:dyDescent="0.25">
      <c r="A254" s="138">
        <v>254</v>
      </c>
      <c r="B254" s="151" t="s">
        <v>1067</v>
      </c>
      <c r="C254" s="147" t="s">
        <v>770</v>
      </c>
      <c r="D254" t="s">
        <v>235</v>
      </c>
      <c r="E254" s="147" t="s">
        <v>236</v>
      </c>
      <c r="F254" s="148">
        <v>500000000</v>
      </c>
      <c r="G254" s="149" t="s">
        <v>199</v>
      </c>
      <c r="H254" s="139" t="s">
        <v>237</v>
      </c>
      <c r="I254" s="151" t="s">
        <v>525</v>
      </c>
      <c r="J254" s="151" t="s">
        <v>239</v>
      </c>
      <c r="K254" s="147" t="s">
        <v>1068</v>
      </c>
      <c r="L254" s="152" t="s">
        <v>710</v>
      </c>
      <c r="M254" t="s">
        <v>242</v>
      </c>
      <c r="N254" t="s">
        <v>242</v>
      </c>
      <c r="O254" t="s">
        <v>242</v>
      </c>
      <c r="P254" t="s">
        <v>242</v>
      </c>
    </row>
    <row r="255" spans="1:16" ht="31.5" x14ac:dyDescent="0.25">
      <c r="A255" s="138">
        <v>255</v>
      </c>
      <c r="B255" s="151" t="s">
        <v>1069</v>
      </c>
      <c r="C255" s="147" t="s">
        <v>498</v>
      </c>
      <c r="D255" t="s">
        <v>235</v>
      </c>
      <c r="E255" s="147" t="s">
        <v>1034</v>
      </c>
      <c r="F255" s="148">
        <v>2500000000</v>
      </c>
      <c r="G255" s="149" t="s">
        <v>199</v>
      </c>
      <c r="H255" s="139" t="s">
        <v>237</v>
      </c>
      <c r="I255" s="151" t="s">
        <v>525</v>
      </c>
      <c r="J255" s="151" t="s">
        <v>239</v>
      </c>
      <c r="K255" s="147" t="s">
        <v>1070</v>
      </c>
      <c r="L255" s="152" t="s">
        <v>710</v>
      </c>
      <c r="M255" t="s">
        <v>242</v>
      </c>
      <c r="N255" t="s">
        <v>242</v>
      </c>
      <c r="O255" t="s">
        <v>242</v>
      </c>
      <c r="P255" t="s">
        <v>242</v>
      </c>
    </row>
    <row r="256" spans="1:16" ht="31.5" x14ac:dyDescent="0.25">
      <c r="A256" s="138">
        <v>256</v>
      </c>
      <c r="B256" s="151" t="s">
        <v>1071</v>
      </c>
      <c r="C256" s="147" t="s">
        <v>904</v>
      </c>
      <c r="D256" t="s">
        <v>235</v>
      </c>
      <c r="E256" s="147" t="s">
        <v>236</v>
      </c>
      <c r="F256" s="148">
        <v>600000000</v>
      </c>
      <c r="G256" s="149" t="s">
        <v>199</v>
      </c>
      <c r="H256" s="139" t="s">
        <v>237</v>
      </c>
      <c r="I256" s="151" t="s">
        <v>525</v>
      </c>
      <c r="J256" s="151" t="s">
        <v>239</v>
      </c>
      <c r="K256" s="147" t="s">
        <v>1072</v>
      </c>
      <c r="L256" s="152" t="s">
        <v>1023</v>
      </c>
      <c r="M256" t="s">
        <v>242</v>
      </c>
      <c r="N256" t="s">
        <v>242</v>
      </c>
      <c r="O256" t="s">
        <v>242</v>
      </c>
      <c r="P256" t="s">
        <v>242</v>
      </c>
    </row>
    <row r="257" spans="1:16" ht="31.5" x14ac:dyDescent="0.25">
      <c r="A257" s="138">
        <v>257</v>
      </c>
      <c r="B257" s="163" t="s">
        <v>1073</v>
      </c>
      <c r="C257" s="147" t="s">
        <v>845</v>
      </c>
      <c r="D257" t="s">
        <v>235</v>
      </c>
      <c r="E257" s="147" t="s">
        <v>1074</v>
      </c>
      <c r="F257" s="148">
        <v>1844887816</v>
      </c>
      <c r="G257" s="149" t="s">
        <v>199</v>
      </c>
      <c r="H257" s="139" t="s">
        <v>237</v>
      </c>
      <c r="I257" s="151" t="s">
        <v>525</v>
      </c>
      <c r="J257" s="151" t="s">
        <v>239</v>
      </c>
      <c r="K257" s="147" t="s">
        <v>1075</v>
      </c>
      <c r="L257" s="152" t="s">
        <v>1023</v>
      </c>
      <c r="M257" t="s">
        <v>242</v>
      </c>
      <c r="N257" t="s">
        <v>242</v>
      </c>
      <c r="O257" t="s">
        <v>242</v>
      </c>
      <c r="P257" t="s">
        <v>242</v>
      </c>
    </row>
    <row r="258" spans="1:16" ht="31.5" x14ac:dyDescent="0.25">
      <c r="A258" s="138">
        <v>258</v>
      </c>
      <c r="B258" s="151" t="s">
        <v>1076</v>
      </c>
      <c r="C258" s="147" t="s">
        <v>904</v>
      </c>
      <c r="D258" t="s">
        <v>235</v>
      </c>
      <c r="E258" s="147" t="s">
        <v>236</v>
      </c>
      <c r="F258" s="148">
        <v>1114850000</v>
      </c>
      <c r="G258" s="149" t="s">
        <v>199</v>
      </c>
      <c r="H258" s="139" t="s">
        <v>237</v>
      </c>
      <c r="I258" s="151" t="s">
        <v>525</v>
      </c>
      <c r="J258" s="151" t="s">
        <v>239</v>
      </c>
      <c r="K258" s="147" t="s">
        <v>1077</v>
      </c>
      <c r="L258" s="152" t="s">
        <v>1078</v>
      </c>
      <c r="M258" t="s">
        <v>242</v>
      </c>
      <c r="N258" t="s">
        <v>242</v>
      </c>
      <c r="O258" t="s">
        <v>242</v>
      </c>
      <c r="P258" t="s">
        <v>242</v>
      </c>
    </row>
    <row r="259" spans="1:16" ht="31.5" x14ac:dyDescent="0.25">
      <c r="A259" s="138">
        <v>259</v>
      </c>
      <c r="B259" s="151" t="s">
        <v>1079</v>
      </c>
      <c r="C259" s="147" t="s">
        <v>498</v>
      </c>
      <c r="D259" t="s">
        <v>235</v>
      </c>
      <c r="E259" s="147" t="s">
        <v>236</v>
      </c>
      <c r="F259" s="148">
        <v>400000000</v>
      </c>
      <c r="G259" s="149" t="s">
        <v>199</v>
      </c>
      <c r="H259" s="139" t="s">
        <v>237</v>
      </c>
      <c r="I259" s="151" t="s">
        <v>525</v>
      </c>
      <c r="J259" s="151" t="s">
        <v>239</v>
      </c>
      <c r="K259" s="147" t="s">
        <v>1080</v>
      </c>
      <c r="L259" s="152" t="s">
        <v>1081</v>
      </c>
      <c r="M259" t="s">
        <v>242</v>
      </c>
      <c r="N259" t="s">
        <v>242</v>
      </c>
      <c r="O259" t="s">
        <v>242</v>
      </c>
      <c r="P259" t="s">
        <v>242</v>
      </c>
    </row>
    <row r="260" spans="1:16" ht="31.5" x14ac:dyDescent="0.25">
      <c r="A260" s="138">
        <v>260</v>
      </c>
      <c r="B260" s="151" t="s">
        <v>1082</v>
      </c>
      <c r="C260" s="147" t="s">
        <v>468</v>
      </c>
      <c r="D260" t="s">
        <v>235</v>
      </c>
      <c r="E260" s="147" t="s">
        <v>236</v>
      </c>
      <c r="F260" s="148">
        <v>1190000000</v>
      </c>
      <c r="G260" s="149" t="s">
        <v>199</v>
      </c>
      <c r="H260" s="139" t="s">
        <v>237</v>
      </c>
      <c r="I260" s="151" t="s">
        <v>525</v>
      </c>
      <c r="J260" s="151" t="s">
        <v>239</v>
      </c>
      <c r="K260" s="147" t="s">
        <v>1083</v>
      </c>
      <c r="L260" s="152" t="s">
        <v>710</v>
      </c>
      <c r="M260" t="s">
        <v>242</v>
      </c>
      <c r="N260" t="s">
        <v>242</v>
      </c>
      <c r="O260" t="s">
        <v>242</v>
      </c>
      <c r="P260" t="s">
        <v>242</v>
      </c>
    </row>
    <row r="261" spans="1:16" ht="42" x14ac:dyDescent="0.25">
      <c r="A261" s="138">
        <v>261</v>
      </c>
      <c r="B261" s="151" t="s">
        <v>1084</v>
      </c>
      <c r="C261" s="147" t="s">
        <v>904</v>
      </c>
      <c r="D261" t="s">
        <v>235</v>
      </c>
      <c r="E261" s="147" t="s">
        <v>236</v>
      </c>
      <c r="F261" s="148">
        <v>315322356</v>
      </c>
      <c r="G261" s="149" t="s">
        <v>199</v>
      </c>
      <c r="H261" s="139" t="s">
        <v>237</v>
      </c>
      <c r="I261" s="151" t="s">
        <v>525</v>
      </c>
      <c r="J261" s="151" t="s">
        <v>239</v>
      </c>
      <c r="K261" s="147" t="s">
        <v>1085</v>
      </c>
      <c r="L261" s="152" t="s">
        <v>1086</v>
      </c>
      <c r="M261" t="s">
        <v>242</v>
      </c>
      <c r="N261" t="s">
        <v>242</v>
      </c>
      <c r="O261" t="s">
        <v>242</v>
      </c>
      <c r="P261" t="s">
        <v>242</v>
      </c>
    </row>
    <row r="262" spans="1:16" ht="31.5" x14ac:dyDescent="0.25">
      <c r="A262" s="138">
        <v>262</v>
      </c>
      <c r="B262" s="151" t="s">
        <v>1087</v>
      </c>
      <c r="C262" s="147" t="s">
        <v>1088</v>
      </c>
      <c r="D262" t="s">
        <v>235</v>
      </c>
      <c r="E262" s="147" t="s">
        <v>236</v>
      </c>
      <c r="F262" s="148">
        <v>1119200000000</v>
      </c>
      <c r="G262" s="149" t="s">
        <v>199</v>
      </c>
      <c r="H262" s="139" t="s">
        <v>237</v>
      </c>
      <c r="I262" s="151" t="s">
        <v>525</v>
      </c>
      <c r="J262" s="151" t="s">
        <v>239</v>
      </c>
      <c r="K262" s="147" t="s">
        <v>1089</v>
      </c>
      <c r="L262" s="152" t="s">
        <v>1090</v>
      </c>
      <c r="M262" t="s">
        <v>242</v>
      </c>
      <c r="N262" t="s">
        <v>242</v>
      </c>
      <c r="O262" t="s">
        <v>242</v>
      </c>
      <c r="P262" t="s">
        <v>242</v>
      </c>
    </row>
    <row r="263" spans="1:16" ht="21" x14ac:dyDescent="0.25">
      <c r="A263" s="138">
        <v>263</v>
      </c>
      <c r="B263" s="151" t="s">
        <v>1091</v>
      </c>
      <c r="C263" s="147" t="s">
        <v>498</v>
      </c>
      <c r="D263" t="s">
        <v>235</v>
      </c>
      <c r="E263" s="147" t="s">
        <v>236</v>
      </c>
      <c r="F263" s="148">
        <v>1045600000</v>
      </c>
      <c r="G263" s="149" t="s">
        <v>199</v>
      </c>
      <c r="H263" s="139" t="s">
        <v>237</v>
      </c>
      <c r="I263" s="151" t="s">
        <v>525</v>
      </c>
      <c r="J263" s="151" t="s">
        <v>239</v>
      </c>
      <c r="K263" s="147" t="s">
        <v>1092</v>
      </c>
      <c r="L263" s="152" t="s">
        <v>729</v>
      </c>
      <c r="M263" t="s">
        <v>242</v>
      </c>
      <c r="N263" t="s">
        <v>242</v>
      </c>
      <c r="O263" t="s">
        <v>242</v>
      </c>
      <c r="P263" t="s">
        <v>242</v>
      </c>
    </row>
    <row r="264" spans="1:16" ht="21" x14ac:dyDescent="0.25">
      <c r="A264" s="138">
        <v>264</v>
      </c>
      <c r="B264" s="151" t="s">
        <v>1093</v>
      </c>
      <c r="C264" s="147" t="s">
        <v>1094</v>
      </c>
      <c r="D264" t="s">
        <v>235</v>
      </c>
      <c r="E264" s="147" t="s">
        <v>1034</v>
      </c>
      <c r="F264" s="148">
        <v>2150000000</v>
      </c>
      <c r="G264" s="149" t="s">
        <v>199</v>
      </c>
      <c r="H264" s="139" t="s">
        <v>237</v>
      </c>
      <c r="I264" s="151" t="s">
        <v>525</v>
      </c>
      <c r="J264" s="151" t="s">
        <v>239</v>
      </c>
      <c r="K264" s="147" t="s">
        <v>1095</v>
      </c>
      <c r="L264" s="152" t="s">
        <v>909</v>
      </c>
      <c r="M264" t="s">
        <v>242</v>
      </c>
      <c r="N264" t="s">
        <v>242</v>
      </c>
      <c r="O264" t="s">
        <v>242</v>
      </c>
      <c r="P264" t="s">
        <v>242</v>
      </c>
    </row>
    <row r="265" spans="1:16" ht="21" x14ac:dyDescent="0.25">
      <c r="A265" s="138">
        <v>265</v>
      </c>
      <c r="B265" s="151" t="s">
        <v>1096</v>
      </c>
      <c r="C265" s="147" t="s">
        <v>708</v>
      </c>
      <c r="D265" t="s">
        <v>235</v>
      </c>
      <c r="E265" s="147" t="s">
        <v>236</v>
      </c>
      <c r="F265" s="148">
        <v>900000000</v>
      </c>
      <c r="G265" s="149" t="s">
        <v>199</v>
      </c>
      <c r="H265" s="139" t="s">
        <v>237</v>
      </c>
      <c r="I265" s="151" t="s">
        <v>525</v>
      </c>
      <c r="J265" s="151" t="s">
        <v>239</v>
      </c>
      <c r="K265" s="147" t="s">
        <v>1097</v>
      </c>
      <c r="L265" s="152" t="s">
        <v>704</v>
      </c>
      <c r="M265" t="s">
        <v>242</v>
      </c>
      <c r="N265" t="s">
        <v>242</v>
      </c>
      <c r="O265" t="s">
        <v>242</v>
      </c>
      <c r="P265" t="s">
        <v>242</v>
      </c>
    </row>
    <row r="266" spans="1:16" ht="31.5" x14ac:dyDescent="0.25">
      <c r="A266" s="138">
        <v>266</v>
      </c>
      <c r="B266" s="151" t="s">
        <v>1098</v>
      </c>
      <c r="C266" s="147" t="s">
        <v>468</v>
      </c>
      <c r="D266" t="s">
        <v>235</v>
      </c>
      <c r="E266" s="147" t="s">
        <v>236</v>
      </c>
      <c r="F266" s="148">
        <v>1340000000</v>
      </c>
      <c r="G266" s="149" t="s">
        <v>199</v>
      </c>
      <c r="H266" s="139" t="s">
        <v>237</v>
      </c>
      <c r="I266" s="151" t="s">
        <v>525</v>
      </c>
      <c r="J266" s="151" t="s">
        <v>239</v>
      </c>
      <c r="K266" s="147" t="s">
        <v>1099</v>
      </c>
      <c r="L266" s="152" t="s">
        <v>710</v>
      </c>
      <c r="M266" t="s">
        <v>242</v>
      </c>
      <c r="N266" t="s">
        <v>242</v>
      </c>
      <c r="O266" t="s">
        <v>242</v>
      </c>
      <c r="P266" t="s">
        <v>242</v>
      </c>
    </row>
    <row r="267" spans="1:16" ht="31.5" x14ac:dyDescent="0.25">
      <c r="A267" s="138">
        <v>267</v>
      </c>
      <c r="B267" s="151" t="s">
        <v>1100</v>
      </c>
      <c r="C267" s="147" t="s">
        <v>498</v>
      </c>
      <c r="D267" t="s">
        <v>235</v>
      </c>
      <c r="E267" s="147" t="s">
        <v>236</v>
      </c>
      <c r="F267" s="148">
        <v>200000000</v>
      </c>
      <c r="G267" s="149" t="s">
        <v>199</v>
      </c>
      <c r="H267" s="139" t="s">
        <v>237</v>
      </c>
      <c r="I267" s="151" t="s">
        <v>525</v>
      </c>
      <c r="J267" s="151" t="s">
        <v>239</v>
      </c>
      <c r="K267" s="147" t="s">
        <v>1101</v>
      </c>
      <c r="L267" s="152" t="s">
        <v>1102</v>
      </c>
      <c r="M267" t="s">
        <v>242</v>
      </c>
      <c r="N267" t="s">
        <v>242</v>
      </c>
      <c r="O267" t="s">
        <v>242</v>
      </c>
      <c r="P267" t="s">
        <v>242</v>
      </c>
    </row>
    <row r="268" spans="1:16" ht="21" x14ac:dyDescent="0.25">
      <c r="A268" s="138">
        <v>268</v>
      </c>
      <c r="B268" s="151" t="s">
        <v>1103</v>
      </c>
      <c r="C268" s="147" t="s">
        <v>1104</v>
      </c>
      <c r="D268" t="s">
        <v>235</v>
      </c>
      <c r="E268" s="147" t="s">
        <v>1034</v>
      </c>
      <c r="F268" s="148">
        <v>1272216507</v>
      </c>
      <c r="G268" s="149" t="s">
        <v>199</v>
      </c>
      <c r="H268" s="139" t="s">
        <v>237</v>
      </c>
      <c r="I268" s="151" t="s">
        <v>525</v>
      </c>
      <c r="J268" s="151" t="s">
        <v>239</v>
      </c>
      <c r="K268" s="147" t="s">
        <v>1105</v>
      </c>
      <c r="L268" s="152" t="s">
        <v>1106</v>
      </c>
      <c r="M268" t="s">
        <v>242</v>
      </c>
      <c r="N268" t="s">
        <v>242</v>
      </c>
      <c r="O268" t="s">
        <v>242</v>
      </c>
      <c r="P268" t="s">
        <v>242</v>
      </c>
    </row>
    <row r="269" spans="1:16" ht="21" x14ac:dyDescent="0.25">
      <c r="A269" s="138">
        <v>269</v>
      </c>
      <c r="B269" s="151" t="s">
        <v>1107</v>
      </c>
      <c r="C269" s="147" t="s">
        <v>708</v>
      </c>
      <c r="D269" t="s">
        <v>235</v>
      </c>
      <c r="E269" s="147" t="s">
        <v>236</v>
      </c>
      <c r="F269" s="179">
        <v>945000000</v>
      </c>
      <c r="G269" s="149" t="s">
        <v>199</v>
      </c>
      <c r="H269" s="139" t="s">
        <v>237</v>
      </c>
      <c r="I269" s="151" t="s">
        <v>525</v>
      </c>
      <c r="J269" s="151" t="s">
        <v>239</v>
      </c>
      <c r="K269" s="147" t="s">
        <v>1108</v>
      </c>
      <c r="L269" s="182" t="s">
        <v>965</v>
      </c>
      <c r="M269" t="s">
        <v>242</v>
      </c>
      <c r="N269" t="s">
        <v>242</v>
      </c>
      <c r="O269" t="s">
        <v>242</v>
      </c>
      <c r="P269" t="s">
        <v>242</v>
      </c>
    </row>
    <row r="270" spans="1:16" ht="31.5" x14ac:dyDescent="0.25">
      <c r="A270" s="138">
        <v>270</v>
      </c>
      <c r="B270" s="151" t="s">
        <v>1109</v>
      </c>
      <c r="C270" s="147" t="s">
        <v>1110</v>
      </c>
      <c r="D270" t="s">
        <v>235</v>
      </c>
      <c r="E270" s="147" t="s">
        <v>236</v>
      </c>
      <c r="F270" s="179">
        <v>400000000</v>
      </c>
      <c r="G270" s="149" t="s">
        <v>199</v>
      </c>
      <c r="H270" s="139" t="s">
        <v>237</v>
      </c>
      <c r="I270" s="151" t="s">
        <v>525</v>
      </c>
      <c r="J270" s="151" t="s">
        <v>239</v>
      </c>
      <c r="K270" s="147" t="s">
        <v>1111</v>
      </c>
      <c r="L270" s="182" t="s">
        <v>1023</v>
      </c>
      <c r="M270" t="s">
        <v>242</v>
      </c>
      <c r="N270" t="s">
        <v>242</v>
      </c>
      <c r="O270" t="s">
        <v>242</v>
      </c>
      <c r="P270" t="s">
        <v>242</v>
      </c>
    </row>
    <row r="271" spans="1:16" ht="42" x14ac:dyDescent="0.25">
      <c r="A271" s="138">
        <v>271</v>
      </c>
      <c r="B271" s="151" t="s">
        <v>1112</v>
      </c>
      <c r="C271" s="147" t="s">
        <v>978</v>
      </c>
      <c r="D271" t="s">
        <v>235</v>
      </c>
      <c r="E271" s="147" t="s">
        <v>236</v>
      </c>
      <c r="F271" s="148">
        <v>2402000000</v>
      </c>
      <c r="G271" s="149" t="s">
        <v>199</v>
      </c>
      <c r="H271" s="139" t="s">
        <v>237</v>
      </c>
      <c r="I271" s="151" t="s">
        <v>525</v>
      </c>
      <c r="J271" s="151" t="s">
        <v>239</v>
      </c>
      <c r="K271" s="147" t="s">
        <v>1113</v>
      </c>
      <c r="L271" s="152" t="s">
        <v>1114</v>
      </c>
      <c r="M271" t="s">
        <v>242</v>
      </c>
      <c r="N271" t="s">
        <v>242</v>
      </c>
      <c r="O271" t="s">
        <v>242</v>
      </c>
      <c r="P271" t="s">
        <v>242</v>
      </c>
    </row>
    <row r="272" spans="1:16" ht="21" x14ac:dyDescent="0.25">
      <c r="A272" s="138">
        <v>272</v>
      </c>
      <c r="B272" s="151" t="s">
        <v>1115</v>
      </c>
      <c r="C272" s="147" t="s">
        <v>1116</v>
      </c>
      <c r="D272" t="s">
        <v>235</v>
      </c>
      <c r="E272" s="147" t="s">
        <v>236</v>
      </c>
      <c r="F272" s="179">
        <v>600000000</v>
      </c>
      <c r="G272" s="149" t="s">
        <v>199</v>
      </c>
      <c r="H272" s="139" t="s">
        <v>237</v>
      </c>
      <c r="I272" s="151" t="s">
        <v>525</v>
      </c>
      <c r="J272" s="151" t="s">
        <v>239</v>
      </c>
      <c r="K272" s="147" t="s">
        <v>1117</v>
      </c>
      <c r="L272" s="152" t="s">
        <v>1118</v>
      </c>
      <c r="M272" t="s">
        <v>242</v>
      </c>
      <c r="N272" t="s">
        <v>242</v>
      </c>
      <c r="O272" t="s">
        <v>242</v>
      </c>
      <c r="P272" t="s">
        <v>242</v>
      </c>
    </row>
    <row r="273" spans="1:16" ht="31.5" x14ac:dyDescent="0.25">
      <c r="A273" s="138">
        <v>273</v>
      </c>
      <c r="B273" s="151" t="s">
        <v>1119</v>
      </c>
      <c r="C273" s="147" t="s">
        <v>770</v>
      </c>
      <c r="D273" t="s">
        <v>235</v>
      </c>
      <c r="E273" s="147" t="s">
        <v>236</v>
      </c>
      <c r="F273" s="195">
        <v>776496076</v>
      </c>
      <c r="G273" s="149" t="s">
        <v>199</v>
      </c>
      <c r="H273" s="139" t="s">
        <v>237</v>
      </c>
      <c r="I273" s="151" t="s">
        <v>525</v>
      </c>
      <c r="J273" s="151" t="s">
        <v>239</v>
      </c>
      <c r="K273" s="147" t="s">
        <v>1120</v>
      </c>
      <c r="L273" s="182" t="s">
        <v>710</v>
      </c>
      <c r="M273" t="s">
        <v>242</v>
      </c>
      <c r="N273" t="s">
        <v>242</v>
      </c>
      <c r="O273" t="s">
        <v>242</v>
      </c>
      <c r="P273" t="s">
        <v>242</v>
      </c>
    </row>
    <row r="274" spans="1:16" ht="31.5" x14ac:dyDescent="0.25">
      <c r="A274" s="138">
        <v>274</v>
      </c>
      <c r="B274" s="151" t="s">
        <v>1121</v>
      </c>
      <c r="C274" s="147" t="s">
        <v>978</v>
      </c>
      <c r="D274" t="s">
        <v>235</v>
      </c>
      <c r="E274" s="147" t="s">
        <v>236</v>
      </c>
      <c r="F274" s="196">
        <v>386233320</v>
      </c>
      <c r="G274" s="149" t="s">
        <v>199</v>
      </c>
      <c r="H274" s="139" t="s">
        <v>237</v>
      </c>
      <c r="I274" s="151" t="s">
        <v>525</v>
      </c>
      <c r="J274" s="151" t="s">
        <v>239</v>
      </c>
      <c r="K274" s="147" t="s">
        <v>1122</v>
      </c>
      <c r="L274" s="152" t="s">
        <v>710</v>
      </c>
      <c r="M274" t="s">
        <v>242</v>
      </c>
      <c r="N274" t="s">
        <v>242</v>
      </c>
      <c r="O274" t="s">
        <v>242</v>
      </c>
      <c r="P274" t="s">
        <v>242</v>
      </c>
    </row>
    <row r="275" spans="1:16" ht="31.5" x14ac:dyDescent="0.25">
      <c r="A275" s="138">
        <v>275</v>
      </c>
      <c r="B275" s="151" t="s">
        <v>1123</v>
      </c>
      <c r="C275" s="147" t="s">
        <v>770</v>
      </c>
      <c r="D275" t="s">
        <v>235</v>
      </c>
      <c r="E275" s="147" t="s">
        <v>236</v>
      </c>
      <c r="F275" s="148">
        <v>874965933</v>
      </c>
      <c r="G275" s="149" t="s">
        <v>199</v>
      </c>
      <c r="H275" s="139" t="s">
        <v>237</v>
      </c>
      <c r="I275" s="151" t="s">
        <v>525</v>
      </c>
      <c r="J275" s="151" t="s">
        <v>239</v>
      </c>
      <c r="K275" s="147" t="s">
        <v>1124</v>
      </c>
      <c r="L275" s="152" t="s">
        <v>710</v>
      </c>
      <c r="M275" t="s">
        <v>242</v>
      </c>
      <c r="N275" t="s">
        <v>242</v>
      </c>
      <c r="O275" t="s">
        <v>242</v>
      </c>
      <c r="P275" t="s">
        <v>242</v>
      </c>
    </row>
    <row r="276" spans="1:16" ht="42" x14ac:dyDescent="0.25">
      <c r="A276" s="138">
        <v>276</v>
      </c>
      <c r="B276" s="151" t="s">
        <v>1125</v>
      </c>
      <c r="C276" s="147" t="s">
        <v>605</v>
      </c>
      <c r="D276" t="s">
        <v>235</v>
      </c>
      <c r="E276" s="147" t="s">
        <v>236</v>
      </c>
      <c r="F276" s="148">
        <v>1320000000</v>
      </c>
      <c r="G276" s="149" t="s">
        <v>199</v>
      </c>
      <c r="H276" s="139" t="s">
        <v>237</v>
      </c>
      <c r="I276" s="151" t="s">
        <v>525</v>
      </c>
      <c r="J276" s="151" t="s">
        <v>239</v>
      </c>
      <c r="K276" s="147" t="s">
        <v>1126</v>
      </c>
      <c r="L276" s="152" t="s">
        <v>1127</v>
      </c>
      <c r="M276" t="s">
        <v>242</v>
      </c>
      <c r="N276" t="s">
        <v>242</v>
      </c>
      <c r="O276" t="s">
        <v>242</v>
      </c>
      <c r="P276" t="s">
        <v>242</v>
      </c>
    </row>
    <row r="277" spans="1:16" ht="21" x14ac:dyDescent="0.25">
      <c r="A277" s="138">
        <v>277</v>
      </c>
      <c r="B277" s="151" t="s">
        <v>1128</v>
      </c>
      <c r="C277" s="147" t="s">
        <v>904</v>
      </c>
      <c r="D277" t="s">
        <v>235</v>
      </c>
      <c r="E277" s="147" t="s">
        <v>236</v>
      </c>
      <c r="F277" s="148">
        <v>1600000000</v>
      </c>
      <c r="G277" s="149" t="s">
        <v>199</v>
      </c>
      <c r="H277" s="139" t="s">
        <v>237</v>
      </c>
      <c r="I277" s="151" t="s">
        <v>525</v>
      </c>
      <c r="J277" s="151" t="s">
        <v>239</v>
      </c>
      <c r="K277" s="147" t="s">
        <v>1129</v>
      </c>
      <c r="L277" s="152" t="s">
        <v>965</v>
      </c>
      <c r="M277" t="s">
        <v>242</v>
      </c>
      <c r="N277" t="s">
        <v>242</v>
      </c>
      <c r="O277" t="s">
        <v>242</v>
      </c>
      <c r="P277" t="s">
        <v>242</v>
      </c>
    </row>
    <row r="278" spans="1:16" ht="21" x14ac:dyDescent="0.25">
      <c r="A278" s="138">
        <v>278</v>
      </c>
      <c r="B278" s="151" t="s">
        <v>1130</v>
      </c>
      <c r="C278" s="147" t="s">
        <v>748</v>
      </c>
      <c r="D278" t="s">
        <v>235</v>
      </c>
      <c r="E278" s="147" t="s">
        <v>236</v>
      </c>
      <c r="F278" s="148">
        <v>1500000000</v>
      </c>
      <c r="G278" s="149" t="s">
        <v>199</v>
      </c>
      <c r="H278" s="139" t="s">
        <v>237</v>
      </c>
      <c r="I278" s="151" t="s">
        <v>525</v>
      </c>
      <c r="J278" s="151" t="s">
        <v>239</v>
      </c>
      <c r="K278" s="147" t="s">
        <v>1131</v>
      </c>
      <c r="L278" s="152" t="s">
        <v>1132</v>
      </c>
      <c r="M278" t="s">
        <v>242</v>
      </c>
      <c r="N278" t="s">
        <v>242</v>
      </c>
      <c r="O278" t="s">
        <v>242</v>
      </c>
      <c r="P278" t="s">
        <v>242</v>
      </c>
    </row>
    <row r="279" spans="1:16" ht="31.5" x14ac:dyDescent="0.25">
      <c r="A279" s="138">
        <v>279</v>
      </c>
      <c r="B279" s="151" t="s">
        <v>1133</v>
      </c>
      <c r="C279" s="147" t="s">
        <v>498</v>
      </c>
      <c r="D279" t="s">
        <v>235</v>
      </c>
      <c r="E279" s="147" t="s">
        <v>236</v>
      </c>
      <c r="F279" s="148">
        <v>1110000000</v>
      </c>
      <c r="G279" s="149" t="s">
        <v>199</v>
      </c>
      <c r="H279" s="139" t="s">
        <v>237</v>
      </c>
      <c r="I279" s="151" t="s">
        <v>525</v>
      </c>
      <c r="J279" s="151" t="s">
        <v>239</v>
      </c>
      <c r="K279" s="147" t="s">
        <v>1134</v>
      </c>
      <c r="L279" s="152" t="s">
        <v>710</v>
      </c>
      <c r="M279" t="s">
        <v>242</v>
      </c>
      <c r="N279" t="s">
        <v>242</v>
      </c>
      <c r="O279" t="s">
        <v>242</v>
      </c>
      <c r="P279" t="s">
        <v>242</v>
      </c>
    </row>
    <row r="280" spans="1:16" ht="31.5" x14ac:dyDescent="0.25">
      <c r="A280" s="138">
        <v>280</v>
      </c>
      <c r="B280" s="151" t="s">
        <v>1135</v>
      </c>
      <c r="C280" s="147" t="s">
        <v>605</v>
      </c>
      <c r="D280" t="s">
        <v>235</v>
      </c>
      <c r="E280" s="147" t="s">
        <v>1034</v>
      </c>
      <c r="F280" s="148">
        <v>1202000000</v>
      </c>
      <c r="G280" s="149" t="s">
        <v>199</v>
      </c>
      <c r="H280" s="139" t="s">
        <v>237</v>
      </c>
      <c r="I280" s="151" t="s">
        <v>525</v>
      </c>
      <c r="J280" s="151" t="s">
        <v>239</v>
      </c>
      <c r="K280" s="147" t="s">
        <v>1136</v>
      </c>
      <c r="L280" s="152" t="s">
        <v>1023</v>
      </c>
      <c r="M280" t="s">
        <v>242</v>
      </c>
      <c r="N280" t="s">
        <v>242</v>
      </c>
      <c r="O280" t="s">
        <v>242</v>
      </c>
      <c r="P280" t="s">
        <v>242</v>
      </c>
    </row>
    <row r="281" spans="1:16" ht="52.5" x14ac:dyDescent="0.25">
      <c r="A281" s="138">
        <v>281</v>
      </c>
      <c r="B281" s="151" t="s">
        <v>1137</v>
      </c>
      <c r="C281" s="147" t="s">
        <v>1110</v>
      </c>
      <c r="D281" t="s">
        <v>235</v>
      </c>
      <c r="E281" s="147" t="s">
        <v>236</v>
      </c>
      <c r="F281" s="148">
        <v>2678520001</v>
      </c>
      <c r="G281" s="149" t="s">
        <v>199</v>
      </c>
      <c r="H281" s="139" t="s">
        <v>237</v>
      </c>
      <c r="I281" s="151" t="s">
        <v>525</v>
      </c>
      <c r="J281" s="151" t="s">
        <v>239</v>
      </c>
      <c r="K281" s="163" t="s">
        <v>1138</v>
      </c>
      <c r="L281" s="152" t="s">
        <v>1139</v>
      </c>
      <c r="M281" t="s">
        <v>242</v>
      </c>
      <c r="N281" t="s">
        <v>242</v>
      </c>
      <c r="O281" t="s">
        <v>242</v>
      </c>
      <c r="P281" t="s">
        <v>242</v>
      </c>
    </row>
    <row r="282" spans="1:16" ht="52.5" x14ac:dyDescent="0.25">
      <c r="A282" s="138">
        <v>282</v>
      </c>
      <c r="B282" s="151" t="s">
        <v>1140</v>
      </c>
      <c r="C282" s="147" t="s">
        <v>748</v>
      </c>
      <c r="D282" t="s">
        <v>235</v>
      </c>
      <c r="E282" s="147" t="s">
        <v>236</v>
      </c>
      <c r="F282" s="148">
        <v>850416568</v>
      </c>
      <c r="G282" s="149" t="s">
        <v>199</v>
      </c>
      <c r="H282" s="139" t="s">
        <v>237</v>
      </c>
      <c r="I282" s="151" t="s">
        <v>525</v>
      </c>
      <c r="J282" s="151" t="s">
        <v>239</v>
      </c>
      <c r="K282" s="147" t="s">
        <v>1141</v>
      </c>
      <c r="L282" s="152" t="s">
        <v>1142</v>
      </c>
      <c r="M282" t="s">
        <v>242</v>
      </c>
      <c r="N282" t="s">
        <v>242</v>
      </c>
      <c r="O282" t="s">
        <v>242</v>
      </c>
      <c r="P282" t="s">
        <v>242</v>
      </c>
    </row>
    <row r="283" spans="1:16" ht="31.5" x14ac:dyDescent="0.25">
      <c r="A283" s="138">
        <v>283</v>
      </c>
      <c r="B283" s="151" t="s">
        <v>1143</v>
      </c>
      <c r="C283" s="147" t="s">
        <v>426</v>
      </c>
      <c r="D283" t="s">
        <v>235</v>
      </c>
      <c r="E283" s="147" t="s">
        <v>236</v>
      </c>
      <c r="F283" s="148">
        <v>1300000000</v>
      </c>
      <c r="G283" s="149" t="s">
        <v>199</v>
      </c>
      <c r="H283" s="139" t="s">
        <v>237</v>
      </c>
      <c r="I283" s="151" t="s">
        <v>525</v>
      </c>
      <c r="J283" s="151" t="s">
        <v>239</v>
      </c>
      <c r="K283" s="147" t="s">
        <v>1144</v>
      </c>
      <c r="L283" s="152" t="s">
        <v>1145</v>
      </c>
      <c r="M283" t="s">
        <v>242</v>
      </c>
      <c r="N283" t="s">
        <v>242</v>
      </c>
      <c r="O283" t="s">
        <v>242</v>
      </c>
      <c r="P283" t="s">
        <v>242</v>
      </c>
    </row>
    <row r="284" spans="1:16" ht="31.5" x14ac:dyDescent="0.25">
      <c r="A284" s="138">
        <v>284</v>
      </c>
      <c r="B284" s="151" t="s">
        <v>1146</v>
      </c>
      <c r="C284" s="147" t="s">
        <v>932</v>
      </c>
      <c r="D284" t="s">
        <v>235</v>
      </c>
      <c r="E284" s="147" t="s">
        <v>236</v>
      </c>
      <c r="F284" s="148">
        <v>826166796</v>
      </c>
      <c r="G284" s="149" t="s">
        <v>199</v>
      </c>
      <c r="H284" s="139" t="s">
        <v>237</v>
      </c>
      <c r="I284" s="151" t="s">
        <v>525</v>
      </c>
      <c r="J284" s="151" t="s">
        <v>239</v>
      </c>
      <c r="K284" s="147" t="s">
        <v>1147</v>
      </c>
      <c r="L284" s="152" t="s">
        <v>1023</v>
      </c>
      <c r="M284" t="s">
        <v>242</v>
      </c>
      <c r="N284" t="s">
        <v>242</v>
      </c>
      <c r="O284" t="s">
        <v>242</v>
      </c>
      <c r="P284" t="s">
        <v>242</v>
      </c>
    </row>
    <row r="285" spans="1:16" ht="31.5" x14ac:dyDescent="0.25">
      <c r="A285" s="138">
        <v>285</v>
      </c>
      <c r="B285" s="151" t="s">
        <v>1148</v>
      </c>
      <c r="C285" s="147" t="s">
        <v>426</v>
      </c>
      <c r="D285" t="s">
        <v>235</v>
      </c>
      <c r="E285" s="147" t="s">
        <v>236</v>
      </c>
      <c r="F285" s="148">
        <v>800000000</v>
      </c>
      <c r="G285" s="149" t="s">
        <v>199</v>
      </c>
      <c r="H285" s="139" t="s">
        <v>237</v>
      </c>
      <c r="I285" s="151" t="s">
        <v>525</v>
      </c>
      <c r="J285" s="151" t="s">
        <v>239</v>
      </c>
      <c r="K285" s="147" t="s">
        <v>1149</v>
      </c>
      <c r="L285" s="152" t="s">
        <v>1150</v>
      </c>
      <c r="M285" t="s">
        <v>242</v>
      </c>
      <c r="N285" t="s">
        <v>242</v>
      </c>
      <c r="O285" t="s">
        <v>242</v>
      </c>
      <c r="P285" t="s">
        <v>242</v>
      </c>
    </row>
    <row r="286" spans="1:16" ht="31.5" x14ac:dyDescent="0.25">
      <c r="A286" s="138">
        <v>286</v>
      </c>
      <c r="B286" s="151" t="s">
        <v>1151</v>
      </c>
      <c r="C286" s="147" t="s">
        <v>1152</v>
      </c>
      <c r="D286" t="s">
        <v>235</v>
      </c>
      <c r="E286" s="147" t="s">
        <v>236</v>
      </c>
      <c r="F286" s="148">
        <v>600000000</v>
      </c>
      <c r="G286" s="149" t="s">
        <v>199</v>
      </c>
      <c r="H286" s="139" t="s">
        <v>237</v>
      </c>
      <c r="I286" s="151" t="s">
        <v>525</v>
      </c>
      <c r="J286" s="151" t="s">
        <v>239</v>
      </c>
      <c r="K286" s="147" t="s">
        <v>1153</v>
      </c>
      <c r="L286" s="152" t="s">
        <v>1154</v>
      </c>
      <c r="M286" t="s">
        <v>242</v>
      </c>
      <c r="N286" t="s">
        <v>242</v>
      </c>
      <c r="O286" t="s">
        <v>242</v>
      </c>
      <c r="P286" t="s">
        <v>242</v>
      </c>
    </row>
    <row r="287" spans="1:16" ht="21" x14ac:dyDescent="0.25">
      <c r="A287" s="138">
        <v>287</v>
      </c>
      <c r="B287" s="151" t="s">
        <v>1155</v>
      </c>
      <c r="C287" s="147" t="s">
        <v>978</v>
      </c>
      <c r="D287" t="s">
        <v>235</v>
      </c>
      <c r="E287" s="147" t="s">
        <v>1034</v>
      </c>
      <c r="F287" s="171">
        <v>999378600</v>
      </c>
      <c r="G287" s="149" t="s">
        <v>199</v>
      </c>
      <c r="H287" s="139" t="s">
        <v>237</v>
      </c>
      <c r="I287" s="151" t="s">
        <v>525</v>
      </c>
      <c r="J287" s="151" t="s">
        <v>239</v>
      </c>
      <c r="K287" s="147" t="s">
        <v>1156</v>
      </c>
      <c r="L287" s="152" t="s">
        <v>1157</v>
      </c>
      <c r="M287" t="s">
        <v>242</v>
      </c>
      <c r="N287" t="s">
        <v>242</v>
      </c>
      <c r="O287" t="s">
        <v>242</v>
      </c>
      <c r="P287" t="s">
        <v>242</v>
      </c>
    </row>
    <row r="288" spans="1:16" ht="31.5" x14ac:dyDescent="0.25">
      <c r="A288" s="138">
        <v>288</v>
      </c>
      <c r="B288" s="151" t="s">
        <v>1158</v>
      </c>
      <c r="C288" s="147" t="s">
        <v>997</v>
      </c>
      <c r="D288" t="s">
        <v>235</v>
      </c>
      <c r="E288" s="147" t="s">
        <v>236</v>
      </c>
      <c r="F288" s="148">
        <v>951549829</v>
      </c>
      <c r="G288" s="149" t="s">
        <v>199</v>
      </c>
      <c r="H288" s="139" t="s">
        <v>237</v>
      </c>
      <c r="I288" s="151" t="s">
        <v>525</v>
      </c>
      <c r="J288" s="151" t="s">
        <v>239</v>
      </c>
      <c r="K288" s="147" t="s">
        <v>1159</v>
      </c>
      <c r="L288" s="152" t="s">
        <v>1160</v>
      </c>
      <c r="M288" t="s">
        <v>242</v>
      </c>
      <c r="N288" t="s">
        <v>242</v>
      </c>
      <c r="O288" t="s">
        <v>242</v>
      </c>
      <c r="P288" t="s">
        <v>242</v>
      </c>
    </row>
    <row r="289" spans="1:16" ht="21" x14ac:dyDescent="0.25">
      <c r="A289" s="138">
        <v>289</v>
      </c>
      <c r="B289" s="151" t="s">
        <v>1161</v>
      </c>
      <c r="C289" s="147" t="s">
        <v>1162</v>
      </c>
      <c r="D289" t="s">
        <v>235</v>
      </c>
      <c r="E289" s="147" t="s">
        <v>236</v>
      </c>
      <c r="F289" s="148">
        <v>2400000000</v>
      </c>
      <c r="G289" s="149" t="s">
        <v>199</v>
      </c>
      <c r="H289" s="139" t="s">
        <v>237</v>
      </c>
      <c r="I289" s="151" t="s">
        <v>525</v>
      </c>
      <c r="J289" s="151" t="s">
        <v>239</v>
      </c>
      <c r="K289" s="147" t="s">
        <v>1163</v>
      </c>
      <c r="L289" s="152" t="s">
        <v>1164</v>
      </c>
      <c r="M289" t="s">
        <v>242</v>
      </c>
      <c r="N289" t="s">
        <v>242</v>
      </c>
      <c r="O289" t="s">
        <v>242</v>
      </c>
      <c r="P289" t="s">
        <v>242</v>
      </c>
    </row>
    <row r="290" spans="1:16" ht="31.5" x14ac:dyDescent="0.25">
      <c r="A290" s="138">
        <v>290</v>
      </c>
      <c r="B290" s="151" t="s">
        <v>1165</v>
      </c>
      <c r="C290" s="147" t="s">
        <v>1166</v>
      </c>
      <c r="D290" t="s">
        <v>235</v>
      </c>
      <c r="E290" s="147" t="s">
        <v>236</v>
      </c>
      <c r="F290" s="148">
        <v>3015312500</v>
      </c>
      <c r="G290" s="149" t="s">
        <v>199</v>
      </c>
      <c r="H290" s="139" t="s">
        <v>237</v>
      </c>
      <c r="I290" s="151" t="s">
        <v>525</v>
      </c>
      <c r="J290" s="151" t="s">
        <v>239</v>
      </c>
      <c r="K290" s="147" t="s">
        <v>1167</v>
      </c>
      <c r="L290" s="152" t="s">
        <v>710</v>
      </c>
      <c r="M290" t="s">
        <v>242</v>
      </c>
      <c r="N290" t="s">
        <v>242</v>
      </c>
      <c r="O290" t="s">
        <v>242</v>
      </c>
      <c r="P290" t="s">
        <v>242</v>
      </c>
    </row>
    <row r="291" spans="1:16" ht="21" x14ac:dyDescent="0.25">
      <c r="A291" s="138">
        <v>291</v>
      </c>
      <c r="B291" s="163" t="s">
        <v>1168</v>
      </c>
      <c r="C291" s="147" t="s">
        <v>498</v>
      </c>
      <c r="D291" t="s">
        <v>235</v>
      </c>
      <c r="E291" s="147" t="s">
        <v>236</v>
      </c>
      <c r="F291" s="148">
        <v>250000000</v>
      </c>
      <c r="G291" s="149" t="s">
        <v>199</v>
      </c>
      <c r="H291" s="139" t="s">
        <v>237</v>
      </c>
      <c r="I291" s="151" t="s">
        <v>525</v>
      </c>
      <c r="J291" s="151" t="s">
        <v>239</v>
      </c>
      <c r="K291" s="147" t="s">
        <v>1169</v>
      </c>
      <c r="L291" s="152" t="s">
        <v>956</v>
      </c>
      <c r="M291" t="s">
        <v>242</v>
      </c>
      <c r="N291" t="s">
        <v>242</v>
      </c>
      <c r="O291" t="s">
        <v>242</v>
      </c>
      <c r="P291" t="s">
        <v>242</v>
      </c>
    </row>
    <row r="292" spans="1:16" ht="31.5" x14ac:dyDescent="0.25">
      <c r="A292" s="138">
        <v>292</v>
      </c>
      <c r="B292" s="151" t="s">
        <v>1170</v>
      </c>
      <c r="C292" s="147" t="s">
        <v>1171</v>
      </c>
      <c r="D292" t="s">
        <v>235</v>
      </c>
      <c r="E292" s="147" t="s">
        <v>1034</v>
      </c>
      <c r="F292" s="148">
        <v>450000000</v>
      </c>
      <c r="G292" s="149" t="s">
        <v>199</v>
      </c>
      <c r="H292" s="139" t="s">
        <v>237</v>
      </c>
      <c r="I292" s="151" t="s">
        <v>525</v>
      </c>
      <c r="J292" s="151" t="s">
        <v>239</v>
      </c>
      <c r="K292" s="147" t="s">
        <v>1172</v>
      </c>
      <c r="L292" s="152" t="s">
        <v>1173</v>
      </c>
      <c r="M292" t="s">
        <v>242</v>
      </c>
      <c r="N292" t="s">
        <v>242</v>
      </c>
      <c r="O292" t="s">
        <v>242</v>
      </c>
      <c r="P292" t="s">
        <v>242</v>
      </c>
    </row>
    <row r="293" spans="1:16" ht="21" x14ac:dyDescent="0.25">
      <c r="A293" s="138">
        <v>293</v>
      </c>
      <c r="B293" s="151" t="s">
        <v>1174</v>
      </c>
      <c r="C293" s="147" t="s">
        <v>658</v>
      </c>
      <c r="D293" t="s">
        <v>235</v>
      </c>
      <c r="E293" s="147" t="s">
        <v>236</v>
      </c>
      <c r="F293" s="148">
        <v>2076284681</v>
      </c>
      <c r="G293" s="149" t="s">
        <v>199</v>
      </c>
      <c r="H293" s="139" t="s">
        <v>237</v>
      </c>
      <c r="I293" s="151" t="s">
        <v>525</v>
      </c>
      <c r="J293" s="151" t="s">
        <v>239</v>
      </c>
      <c r="K293" s="147" t="s">
        <v>1175</v>
      </c>
      <c r="L293" s="152" t="s">
        <v>1132</v>
      </c>
      <c r="M293" t="s">
        <v>242</v>
      </c>
      <c r="N293" t="s">
        <v>242</v>
      </c>
      <c r="O293" t="s">
        <v>242</v>
      </c>
      <c r="P293" t="s">
        <v>242</v>
      </c>
    </row>
    <row r="294" spans="1:16" ht="52.5" x14ac:dyDescent="0.25">
      <c r="A294" s="138">
        <v>294</v>
      </c>
      <c r="B294" s="151" t="s">
        <v>1176</v>
      </c>
      <c r="C294" s="147" t="s">
        <v>426</v>
      </c>
      <c r="D294" t="s">
        <v>235</v>
      </c>
      <c r="E294" s="147" t="s">
        <v>236</v>
      </c>
      <c r="F294" s="148">
        <v>750000000</v>
      </c>
      <c r="G294" s="149" t="s">
        <v>199</v>
      </c>
      <c r="H294" s="139" t="s">
        <v>237</v>
      </c>
      <c r="I294" s="151" t="s">
        <v>525</v>
      </c>
      <c r="J294" s="151" t="s">
        <v>239</v>
      </c>
      <c r="K294" s="147" t="s">
        <v>1177</v>
      </c>
      <c r="L294" s="152" t="s">
        <v>1178</v>
      </c>
      <c r="M294" t="s">
        <v>242</v>
      </c>
      <c r="N294" t="s">
        <v>242</v>
      </c>
      <c r="O294" t="s">
        <v>242</v>
      </c>
      <c r="P294" t="s">
        <v>242</v>
      </c>
    </row>
    <row r="295" spans="1:16" ht="21" x14ac:dyDescent="0.25">
      <c r="A295" s="138">
        <v>295</v>
      </c>
      <c r="B295" s="175" t="s">
        <v>1179</v>
      </c>
      <c r="C295" s="145" t="s">
        <v>567</v>
      </c>
      <c r="D295" t="s">
        <v>235</v>
      </c>
      <c r="E295" s="145" t="s">
        <v>1180</v>
      </c>
      <c r="F295" s="148">
        <v>243114516</v>
      </c>
      <c r="G295" s="148" t="s">
        <v>371</v>
      </c>
      <c r="H295" s="173" t="s">
        <v>1180</v>
      </c>
      <c r="I295" s="151" t="s">
        <v>1181</v>
      </c>
      <c r="J295" s="151" t="s">
        <v>1237</v>
      </c>
      <c r="K295" s="147" t="s">
        <v>1182</v>
      </c>
      <c r="L295" s="152" t="s">
        <v>1183</v>
      </c>
      <c r="M295" t="s">
        <v>242</v>
      </c>
      <c r="N295" t="s">
        <v>242</v>
      </c>
      <c r="O295" t="s">
        <v>242</v>
      </c>
      <c r="P295" t="s">
        <v>242</v>
      </c>
    </row>
    <row r="296" spans="1:16" ht="31.5" x14ac:dyDescent="0.25">
      <c r="A296" s="138">
        <v>296</v>
      </c>
      <c r="B296" s="175" t="s">
        <v>1184</v>
      </c>
      <c r="C296" s="147" t="s">
        <v>283</v>
      </c>
      <c r="D296" t="s">
        <v>235</v>
      </c>
      <c r="E296" s="145" t="s">
        <v>1185</v>
      </c>
      <c r="F296" s="148">
        <v>8000000000</v>
      </c>
      <c r="G296" s="148" t="s">
        <v>200</v>
      </c>
      <c r="H296" s="173" t="s">
        <v>1185</v>
      </c>
      <c r="I296" s="151" t="s">
        <v>1186</v>
      </c>
      <c r="J296" s="151" t="s">
        <v>285</v>
      </c>
      <c r="K296" s="147" t="s">
        <v>1187</v>
      </c>
      <c r="L296" s="152" t="s">
        <v>1188</v>
      </c>
      <c r="M296" t="s">
        <v>242</v>
      </c>
      <c r="N296" t="s">
        <v>242</v>
      </c>
      <c r="O296" t="s">
        <v>242</v>
      </c>
      <c r="P296" t="s">
        <v>242</v>
      </c>
    </row>
    <row r="297" spans="1:16" ht="21" x14ac:dyDescent="0.25">
      <c r="A297" s="138">
        <v>297</v>
      </c>
      <c r="B297" s="175" t="s">
        <v>1189</v>
      </c>
      <c r="C297" s="147" t="s">
        <v>1190</v>
      </c>
      <c r="E297" s="147" t="s">
        <v>1191</v>
      </c>
      <c r="F297" s="148">
        <v>800000000</v>
      </c>
      <c r="G297" s="148" t="s">
        <v>199</v>
      </c>
      <c r="H297" s="149" t="s">
        <v>1191</v>
      </c>
      <c r="I297" s="151" t="s">
        <v>1192</v>
      </c>
      <c r="J297" s="151" t="s">
        <v>239</v>
      </c>
      <c r="K297" s="147" t="s">
        <v>1193</v>
      </c>
      <c r="L297" s="152" t="s">
        <v>264</v>
      </c>
      <c r="M297" t="s">
        <v>242</v>
      </c>
      <c r="N297" t="s">
        <v>242</v>
      </c>
      <c r="O297" t="s">
        <v>242</v>
      </c>
      <c r="P297" t="s">
        <v>242</v>
      </c>
    </row>
    <row r="298" spans="1:16" ht="31.5" x14ac:dyDescent="0.25">
      <c r="A298" s="138">
        <v>298</v>
      </c>
      <c r="B298" s="175" t="s">
        <v>1194</v>
      </c>
      <c r="C298" s="147" t="s">
        <v>421</v>
      </c>
      <c r="D298" t="s">
        <v>235</v>
      </c>
      <c r="E298" s="147" t="s">
        <v>1195</v>
      </c>
      <c r="F298" s="148">
        <v>1245602643</v>
      </c>
      <c r="G298" s="148" t="s">
        <v>200</v>
      </c>
      <c r="H298" s="149" t="s">
        <v>1195</v>
      </c>
      <c r="I298" s="151" t="s">
        <v>1196</v>
      </c>
      <c r="J298" s="151" t="s">
        <v>285</v>
      </c>
      <c r="K298" s="147" t="s">
        <v>1197</v>
      </c>
      <c r="L298" s="152" t="s">
        <v>1198</v>
      </c>
      <c r="M298" t="s">
        <v>242</v>
      </c>
      <c r="N298" t="s">
        <v>242</v>
      </c>
      <c r="O298" t="s">
        <v>242</v>
      </c>
      <c r="P298" t="s">
        <v>242</v>
      </c>
    </row>
    <row r="299" spans="1:16" ht="31.5" x14ac:dyDescent="0.25">
      <c r="A299" s="138">
        <v>300</v>
      </c>
      <c r="B299" s="175" t="s">
        <v>1199</v>
      </c>
      <c r="C299" s="147" t="s">
        <v>1200</v>
      </c>
      <c r="D299" t="s">
        <v>1191</v>
      </c>
      <c r="E299" s="147" t="s">
        <v>1201</v>
      </c>
      <c r="F299" s="148">
        <v>2080000000</v>
      </c>
      <c r="G299" s="148" t="s">
        <v>371</v>
      </c>
      <c r="H299" s="149" t="s">
        <v>1201</v>
      </c>
      <c r="I299" s="151" t="s">
        <v>1202</v>
      </c>
      <c r="J299" s="151" t="s">
        <v>1237</v>
      </c>
      <c r="K299" s="147" t="s">
        <v>1203</v>
      </c>
      <c r="L299" s="152" t="s">
        <v>1204</v>
      </c>
      <c r="M299" t="s">
        <v>242</v>
      </c>
      <c r="N299" t="s">
        <v>242</v>
      </c>
      <c r="O299" t="s">
        <v>242</v>
      </c>
      <c r="P299" t="s">
        <v>242</v>
      </c>
    </row>
    <row r="300" spans="1:16" ht="21" x14ac:dyDescent="0.25">
      <c r="A300" s="138">
        <v>301</v>
      </c>
      <c r="B300" s="175" t="s">
        <v>1205</v>
      </c>
      <c r="C300" s="147" t="s">
        <v>1206</v>
      </c>
      <c r="D300" t="s">
        <v>82</v>
      </c>
      <c r="E300" s="147" t="s">
        <v>1201</v>
      </c>
      <c r="F300" s="197">
        <v>700000000</v>
      </c>
      <c r="G300" s="197" t="s">
        <v>200</v>
      </c>
      <c r="H300" s="149" t="s">
        <v>1201</v>
      </c>
      <c r="I300" s="151" t="s">
        <v>1207</v>
      </c>
      <c r="J300" s="151" t="s">
        <v>285</v>
      </c>
      <c r="K300" s="147" t="s">
        <v>1208</v>
      </c>
      <c r="L300" s="152" t="s">
        <v>264</v>
      </c>
      <c r="M300" t="s">
        <v>242</v>
      </c>
      <c r="N300" t="s">
        <v>242</v>
      </c>
      <c r="O300" t="s">
        <v>242</v>
      </c>
      <c r="P300" t="s">
        <v>242</v>
      </c>
    </row>
    <row r="301" spans="1:16" ht="42" x14ac:dyDescent="0.25">
      <c r="A301" s="138">
        <v>302</v>
      </c>
      <c r="B301" s="175" t="s">
        <v>1209</v>
      </c>
      <c r="C301" s="147" t="s">
        <v>361</v>
      </c>
      <c r="D301" t="s">
        <v>235</v>
      </c>
      <c r="E301" s="147" t="s">
        <v>1180</v>
      </c>
      <c r="F301" s="148">
        <v>167531000</v>
      </c>
      <c r="G301" s="197" t="s">
        <v>200</v>
      </c>
      <c r="H301" s="149" t="s">
        <v>1201</v>
      </c>
      <c r="I301" s="151" t="s">
        <v>1207</v>
      </c>
      <c r="J301" s="151" t="s">
        <v>285</v>
      </c>
      <c r="K301" s="147" t="s">
        <v>1210</v>
      </c>
      <c r="L301" s="152" t="s">
        <v>1211</v>
      </c>
      <c r="M301" t="s">
        <v>242</v>
      </c>
      <c r="N301" t="s">
        <v>242</v>
      </c>
      <c r="O301" t="s">
        <v>242</v>
      </c>
      <c r="P301" t="s">
        <v>242</v>
      </c>
    </row>
    <row r="302" spans="1:16" ht="21" x14ac:dyDescent="0.25">
      <c r="A302" s="138">
        <v>303</v>
      </c>
      <c r="B302" s="163" t="s">
        <v>1212</v>
      </c>
      <c r="C302" s="147" t="s">
        <v>1213</v>
      </c>
      <c r="D302" t="s">
        <v>235</v>
      </c>
      <c r="E302" s="147" t="s">
        <v>1214</v>
      </c>
      <c r="F302" s="151" t="s">
        <v>1215</v>
      </c>
      <c r="G302" s="149" t="s">
        <v>199</v>
      </c>
      <c r="H302" s="139" t="s">
        <v>237</v>
      </c>
      <c r="I302" s="151" t="s">
        <v>525</v>
      </c>
      <c r="J302" s="151" t="s">
        <v>239</v>
      </c>
      <c r="K302" s="147" t="s">
        <v>1216</v>
      </c>
      <c r="L302" s="152" t="s">
        <v>505</v>
      </c>
      <c r="M302" t="s">
        <v>242</v>
      </c>
      <c r="N302" t="s">
        <v>242</v>
      </c>
      <c r="O302" t="s">
        <v>242</v>
      </c>
      <c r="P302" t="s">
        <v>242</v>
      </c>
    </row>
    <row r="303" spans="1:16" ht="21" x14ac:dyDescent="0.25">
      <c r="A303" s="138">
        <v>304</v>
      </c>
      <c r="B303" s="151" t="s">
        <v>1217</v>
      </c>
      <c r="C303" s="147" t="s">
        <v>253</v>
      </c>
      <c r="D303" t="s">
        <v>235</v>
      </c>
      <c r="E303" s="151" t="s">
        <v>1218</v>
      </c>
      <c r="F303" s="148">
        <v>150000000</v>
      </c>
      <c r="G303" s="148" t="s">
        <v>199</v>
      </c>
      <c r="H303" s="149" t="s">
        <v>1191</v>
      </c>
      <c r="I303" s="151" t="s">
        <v>1192</v>
      </c>
      <c r="J303" s="151" t="s">
        <v>239</v>
      </c>
      <c r="K303" s="151" t="s">
        <v>1219</v>
      </c>
      <c r="L303" s="152" t="s">
        <v>1220</v>
      </c>
      <c r="M303" t="s">
        <v>242</v>
      </c>
      <c r="N303" t="s">
        <v>242</v>
      </c>
      <c r="O303" t="s">
        <v>242</v>
      </c>
      <c r="P303" t="s">
        <v>242</v>
      </c>
    </row>
    <row r="304" spans="1:16" ht="31.5" x14ac:dyDescent="0.25">
      <c r="A304" s="138">
        <v>305</v>
      </c>
      <c r="B304" s="151" t="s">
        <v>1221</v>
      </c>
      <c r="C304" s="147" t="s">
        <v>985</v>
      </c>
      <c r="D304" t="s">
        <v>235</v>
      </c>
      <c r="E304" s="147" t="s">
        <v>1195</v>
      </c>
      <c r="F304" s="151" t="s">
        <v>1222</v>
      </c>
      <c r="G304" s="149" t="s">
        <v>199</v>
      </c>
      <c r="H304" s="139" t="s">
        <v>237</v>
      </c>
      <c r="I304" s="151" t="s">
        <v>525</v>
      </c>
      <c r="J304" s="151" t="s">
        <v>239</v>
      </c>
      <c r="K304" s="147" t="s">
        <v>1216</v>
      </c>
      <c r="L304" s="152" t="s">
        <v>999</v>
      </c>
      <c r="M304" t="s">
        <v>242</v>
      </c>
      <c r="N304" t="s">
        <v>242</v>
      </c>
      <c r="O304" t="s">
        <v>242</v>
      </c>
      <c r="P304" t="s">
        <v>242</v>
      </c>
    </row>
    <row r="305" spans="1:16" ht="21" x14ac:dyDescent="0.25">
      <c r="A305" s="138">
        <v>306</v>
      </c>
      <c r="B305" s="194" t="s">
        <v>1223</v>
      </c>
      <c r="C305" s="184" t="s">
        <v>1224</v>
      </c>
      <c r="D305" t="s">
        <v>235</v>
      </c>
      <c r="E305" s="184" t="s">
        <v>1225</v>
      </c>
      <c r="F305" s="194" t="s">
        <v>1226</v>
      </c>
      <c r="G305" s="149" t="s">
        <v>199</v>
      </c>
      <c r="H305" s="139" t="s">
        <v>237</v>
      </c>
      <c r="I305" s="151" t="s">
        <v>525</v>
      </c>
      <c r="J305" s="151" t="s">
        <v>239</v>
      </c>
      <c r="K305" s="184" t="s">
        <v>1227</v>
      </c>
      <c r="L305" s="185" t="s">
        <v>1228</v>
      </c>
      <c r="M305" t="s">
        <v>1229</v>
      </c>
      <c r="N305" t="s">
        <v>1230</v>
      </c>
      <c r="O305">
        <v>0</v>
      </c>
      <c r="P305">
        <v>0</v>
      </c>
    </row>
    <row r="306" spans="1:16" ht="31.5" x14ac:dyDescent="0.25">
      <c r="A306" s="138">
        <v>307</v>
      </c>
      <c r="B306" s="151" t="s">
        <v>1231</v>
      </c>
      <c r="C306" s="147" t="s">
        <v>1232</v>
      </c>
      <c r="D306" t="s">
        <v>235</v>
      </c>
      <c r="E306" s="147" t="s">
        <v>1214</v>
      </c>
      <c r="F306" s="148">
        <v>80000000</v>
      </c>
      <c r="G306" s="149" t="s">
        <v>199</v>
      </c>
      <c r="H306" s="139" t="s">
        <v>237</v>
      </c>
      <c r="I306" s="151" t="s">
        <v>525</v>
      </c>
      <c r="J306" s="151" t="s">
        <v>239</v>
      </c>
      <c r="K306" s="149" t="s">
        <v>1219</v>
      </c>
      <c r="L306" s="152" t="s">
        <v>710</v>
      </c>
      <c r="M306" t="s">
        <v>242</v>
      </c>
      <c r="N306" t="s">
        <v>242</v>
      </c>
      <c r="O306" t="s">
        <v>242</v>
      </c>
      <c r="P306" t="s">
        <v>242</v>
      </c>
    </row>
    <row r="307" spans="1:16" ht="31.5" x14ac:dyDescent="0.25">
      <c r="A307" s="138">
        <v>308</v>
      </c>
      <c r="B307" s="151" t="s">
        <v>1233</v>
      </c>
      <c r="C307" s="147" t="s">
        <v>1234</v>
      </c>
      <c r="D307" t="s">
        <v>235</v>
      </c>
      <c r="E307" s="147" t="s">
        <v>1214</v>
      </c>
      <c r="F307" s="151" t="s">
        <v>1235</v>
      </c>
      <c r="G307" s="149" t="s">
        <v>199</v>
      </c>
      <c r="H307" s="139" t="s">
        <v>237</v>
      </c>
      <c r="I307" s="151" t="s">
        <v>525</v>
      </c>
      <c r="J307" s="151" t="s">
        <v>239</v>
      </c>
      <c r="K307" s="147" t="s">
        <v>1219</v>
      </c>
      <c r="L307" s="152" t="s">
        <v>710</v>
      </c>
      <c r="M307" t="s">
        <v>242</v>
      </c>
      <c r="N307" t="s">
        <v>242</v>
      </c>
      <c r="O307" t="s">
        <v>242</v>
      </c>
      <c r="P307" t="s">
        <v>242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73"/>
  <sheetViews>
    <sheetView zoomScale="69" zoomScaleNormal="69" workbookViewId="0">
      <selection activeCell="P51" sqref="P51:P52"/>
    </sheetView>
  </sheetViews>
  <sheetFormatPr baseColWidth="10" defaultColWidth="9.140625" defaultRowHeight="18.75" x14ac:dyDescent="0.3"/>
  <cols>
    <col min="1" max="1" width="5.140625" style="14" customWidth="1"/>
    <col min="2" max="2" width="38.140625" style="5" customWidth="1"/>
    <col min="3" max="3" width="42.7109375" style="18" customWidth="1"/>
    <col min="4" max="4" width="54.5703125" style="27" customWidth="1"/>
    <col min="5" max="5" width="34.7109375" style="27" customWidth="1"/>
    <col min="6" max="6" width="19.42578125" style="63" customWidth="1"/>
    <col min="7" max="7" width="15.28515625" style="33" customWidth="1"/>
    <col min="8" max="8" width="41.140625" style="27" customWidth="1"/>
    <col min="9" max="9" width="53.140625" style="27" customWidth="1"/>
    <col min="10" max="10" width="10.140625" style="117" customWidth="1"/>
    <col min="11" max="11" width="10.42578125" style="117" customWidth="1"/>
    <col min="12" max="12" width="18.7109375" style="117" customWidth="1"/>
    <col min="13" max="13" width="15.5703125" style="27" customWidth="1"/>
    <col min="14" max="14" width="16.140625" style="27" customWidth="1"/>
    <col min="15" max="15" width="26.85546875" style="117" customWidth="1"/>
    <col min="16" max="16" width="23.42578125" style="117" customWidth="1"/>
    <col min="17" max="17" width="25" style="55" customWidth="1"/>
    <col min="18" max="18" width="20.140625" style="51" customWidth="1"/>
    <col min="19" max="19" width="18.85546875" style="51" customWidth="1"/>
    <col min="20" max="20" width="19.140625" style="51" customWidth="1"/>
    <col min="21" max="21" width="16.28515625" style="51" customWidth="1"/>
    <col min="22" max="16384" width="9.140625" style="1"/>
  </cols>
  <sheetData>
    <row r="1" spans="1:21" s="2" customFormat="1" ht="34.5" customHeight="1" thickBot="1" x14ac:dyDescent="0.35">
      <c r="A1" s="12"/>
      <c r="B1" s="5"/>
      <c r="C1" s="16"/>
      <c r="D1" s="64" t="s">
        <v>130</v>
      </c>
      <c r="E1" s="28"/>
      <c r="F1" s="28"/>
      <c r="G1" s="28"/>
      <c r="H1" s="28"/>
      <c r="I1" s="28"/>
      <c r="J1" s="28"/>
      <c r="K1" s="28"/>
      <c r="L1" s="28"/>
      <c r="M1" s="28"/>
      <c r="N1" s="28"/>
      <c r="O1" s="113"/>
      <c r="P1" s="113"/>
      <c r="Q1" s="52"/>
      <c r="R1" s="34"/>
      <c r="S1" s="34"/>
      <c r="T1" s="34"/>
      <c r="U1" s="34"/>
    </row>
    <row r="2" spans="1:21" s="2" customFormat="1" ht="87" hidden="1" customHeight="1" x14ac:dyDescent="0.3">
      <c r="A2" s="13"/>
      <c r="B2" s="5"/>
      <c r="C2" s="16"/>
      <c r="D2" s="21"/>
      <c r="E2" s="21"/>
      <c r="F2" s="28"/>
      <c r="G2" s="29"/>
      <c r="H2" s="21"/>
      <c r="I2" s="21"/>
      <c r="J2" s="113"/>
      <c r="K2" s="113"/>
      <c r="L2" s="113"/>
      <c r="M2" s="21"/>
      <c r="N2" s="21"/>
      <c r="O2" s="113"/>
      <c r="P2" s="113"/>
      <c r="Q2" s="52"/>
      <c r="R2" s="34"/>
      <c r="S2" s="34"/>
      <c r="T2" s="34"/>
      <c r="U2" s="34"/>
    </row>
    <row r="3" spans="1:21" ht="33.75" customHeight="1" x14ac:dyDescent="0.3">
      <c r="B3" s="206" t="s">
        <v>0</v>
      </c>
      <c r="C3" s="207"/>
      <c r="D3" s="207"/>
      <c r="E3" s="207"/>
      <c r="F3" s="208" t="s">
        <v>3</v>
      </c>
      <c r="G3" s="209"/>
      <c r="H3" s="209"/>
      <c r="I3" s="210"/>
      <c r="J3" s="208" t="s">
        <v>193</v>
      </c>
      <c r="K3" s="209"/>
      <c r="L3" s="210"/>
      <c r="M3" s="111"/>
      <c r="N3" s="111"/>
      <c r="O3" s="112"/>
      <c r="P3" s="207" t="s">
        <v>41</v>
      </c>
      <c r="Q3" s="207"/>
      <c r="R3" s="207"/>
      <c r="S3" s="131"/>
      <c r="T3" s="131"/>
      <c r="U3" s="131"/>
    </row>
    <row r="4" spans="1:21" s="6" customFormat="1" ht="117" customHeight="1" x14ac:dyDescent="0.3">
      <c r="A4" s="14"/>
      <c r="B4" s="7" t="s">
        <v>1</v>
      </c>
      <c r="C4" s="3" t="s">
        <v>7</v>
      </c>
      <c r="D4" s="3" t="s">
        <v>24</v>
      </c>
      <c r="E4" s="3" t="s">
        <v>2</v>
      </c>
      <c r="F4" s="3" t="s">
        <v>84</v>
      </c>
      <c r="G4" s="4" t="s">
        <v>4</v>
      </c>
      <c r="H4" s="3" t="s">
        <v>5</v>
      </c>
      <c r="I4" s="3" t="s">
        <v>87</v>
      </c>
      <c r="J4" s="110" t="s">
        <v>194</v>
      </c>
      <c r="K4" s="110" t="s">
        <v>195</v>
      </c>
      <c r="L4" s="110" t="s">
        <v>196</v>
      </c>
      <c r="M4" s="125" t="s">
        <v>209</v>
      </c>
      <c r="N4" s="125" t="s">
        <v>208</v>
      </c>
      <c r="O4" s="3" t="s">
        <v>22</v>
      </c>
      <c r="P4" s="3" t="s">
        <v>23</v>
      </c>
      <c r="Q4" s="126" t="s">
        <v>203</v>
      </c>
      <c r="R4" s="125" t="s">
        <v>204</v>
      </c>
      <c r="S4" s="136" t="s">
        <v>210</v>
      </c>
      <c r="T4" s="136" t="s">
        <v>211</v>
      </c>
      <c r="U4" s="132" t="s">
        <v>212</v>
      </c>
    </row>
    <row r="5" spans="1:21" ht="54.75" customHeight="1" x14ac:dyDescent="0.3">
      <c r="A5" s="14">
        <v>1</v>
      </c>
      <c r="B5" s="8" t="s">
        <v>8</v>
      </c>
      <c r="C5" s="19" t="s">
        <v>9</v>
      </c>
      <c r="D5" s="22" t="s">
        <v>112</v>
      </c>
      <c r="E5" s="15" t="s">
        <v>82</v>
      </c>
      <c r="F5" s="59">
        <v>41718</v>
      </c>
      <c r="G5" s="70" t="s">
        <v>88</v>
      </c>
      <c r="H5" s="73" t="s">
        <v>13</v>
      </c>
      <c r="I5" s="74" t="s">
        <v>95</v>
      </c>
      <c r="J5" s="114" t="s">
        <v>206</v>
      </c>
      <c r="K5" s="114"/>
      <c r="L5" s="114" t="s">
        <v>197</v>
      </c>
      <c r="M5" s="67" t="s">
        <v>207</v>
      </c>
      <c r="N5" s="127">
        <v>0.1</v>
      </c>
      <c r="O5" s="118" t="s">
        <v>179</v>
      </c>
      <c r="P5" s="114" t="s">
        <v>179</v>
      </c>
      <c r="Q5" s="54">
        <v>32000000</v>
      </c>
      <c r="R5" s="124">
        <v>12000000</v>
      </c>
      <c r="S5" s="135">
        <v>0</v>
      </c>
      <c r="T5" s="135">
        <v>0</v>
      </c>
      <c r="U5" s="135">
        <v>0</v>
      </c>
    </row>
    <row r="6" spans="1:21" ht="66" customHeight="1" x14ac:dyDescent="0.3">
      <c r="A6" s="14">
        <v>2</v>
      </c>
      <c r="B6" s="8" t="s">
        <v>11</v>
      </c>
      <c r="C6" s="19" t="s">
        <v>12</v>
      </c>
      <c r="D6" s="23" t="s">
        <v>113</v>
      </c>
      <c r="E6" s="15" t="s">
        <v>82</v>
      </c>
      <c r="F6" s="59">
        <v>42101</v>
      </c>
      <c r="G6" s="69" t="s">
        <v>10</v>
      </c>
      <c r="H6" s="71" t="s">
        <v>14</v>
      </c>
      <c r="I6" s="72" t="s">
        <v>132</v>
      </c>
      <c r="J6" s="114" t="s">
        <v>206</v>
      </c>
      <c r="K6" s="115"/>
      <c r="L6" s="115" t="s">
        <v>197</v>
      </c>
      <c r="M6" s="65" t="s">
        <v>207</v>
      </c>
      <c r="N6" s="129">
        <v>0.1</v>
      </c>
      <c r="O6" s="119" t="s">
        <v>179</v>
      </c>
      <c r="P6" s="115" t="s">
        <v>85</v>
      </c>
      <c r="Q6" s="54">
        <v>82000000</v>
      </c>
      <c r="R6" s="124">
        <v>6443500</v>
      </c>
      <c r="S6" s="135">
        <v>0</v>
      </c>
      <c r="T6" s="135">
        <v>0</v>
      </c>
      <c r="U6" s="135">
        <v>0</v>
      </c>
    </row>
    <row r="7" spans="1:21" ht="64.5" customHeight="1" x14ac:dyDescent="0.3">
      <c r="A7" s="14">
        <v>3</v>
      </c>
      <c r="B7" s="8" t="s">
        <v>18</v>
      </c>
      <c r="C7" s="19" t="s">
        <v>19</v>
      </c>
      <c r="D7" s="23" t="s">
        <v>113</v>
      </c>
      <c r="E7" s="15" t="s">
        <v>82</v>
      </c>
      <c r="F7" s="59">
        <v>42461</v>
      </c>
      <c r="G7" s="35" t="s">
        <v>6</v>
      </c>
      <c r="H7" s="22" t="s">
        <v>15</v>
      </c>
      <c r="I7" s="36" t="s">
        <v>169</v>
      </c>
      <c r="J7" s="15"/>
      <c r="K7" s="15" t="s">
        <v>206</v>
      </c>
      <c r="L7" s="15"/>
      <c r="M7" s="76" t="s">
        <v>200</v>
      </c>
      <c r="N7" s="130">
        <v>0.5</v>
      </c>
      <c r="O7" s="120" t="s">
        <v>16</v>
      </c>
      <c r="P7" s="15" t="s">
        <v>31</v>
      </c>
      <c r="Q7" s="54">
        <v>43588874</v>
      </c>
      <c r="R7" s="124">
        <v>43588874</v>
      </c>
      <c r="S7" s="135">
        <v>0</v>
      </c>
      <c r="T7" s="124">
        <f>+R7</f>
        <v>43588874</v>
      </c>
      <c r="U7" s="135">
        <v>0</v>
      </c>
    </row>
    <row r="8" spans="1:21" ht="72" customHeight="1" x14ac:dyDescent="0.3">
      <c r="A8" s="14">
        <v>4</v>
      </c>
      <c r="B8" s="8" t="s">
        <v>20</v>
      </c>
      <c r="C8" s="19" t="s">
        <v>21</v>
      </c>
      <c r="D8" s="23" t="s">
        <v>113</v>
      </c>
      <c r="E8" s="15" t="s">
        <v>82</v>
      </c>
      <c r="F8" s="59">
        <v>42542</v>
      </c>
      <c r="G8" s="35" t="s">
        <v>6</v>
      </c>
      <c r="H8" s="22" t="s">
        <v>17</v>
      </c>
      <c r="I8" s="36" t="s">
        <v>170</v>
      </c>
      <c r="J8" s="15"/>
      <c r="K8" s="15" t="s">
        <v>206</v>
      </c>
      <c r="L8" s="15"/>
      <c r="M8" s="76" t="s">
        <v>201</v>
      </c>
      <c r="N8" s="130">
        <v>0.5</v>
      </c>
      <c r="O8" s="120" t="s">
        <v>16</v>
      </c>
      <c r="P8" s="15" t="s">
        <v>31</v>
      </c>
      <c r="Q8" s="54">
        <v>83674531</v>
      </c>
      <c r="R8" s="124">
        <v>73166103</v>
      </c>
      <c r="S8" s="135">
        <v>0</v>
      </c>
      <c r="T8" s="124">
        <f t="shared" ref="T8:T9" si="0">+R8</f>
        <v>73166103</v>
      </c>
      <c r="U8" s="135">
        <v>0</v>
      </c>
    </row>
    <row r="9" spans="1:21" ht="83.25" customHeight="1" x14ac:dyDescent="0.3">
      <c r="A9" s="14">
        <v>5</v>
      </c>
      <c r="B9" s="8" t="s">
        <v>25</v>
      </c>
      <c r="C9" s="19" t="s">
        <v>26</v>
      </c>
      <c r="D9" s="23" t="s">
        <v>113</v>
      </c>
      <c r="E9" s="15" t="s">
        <v>82</v>
      </c>
      <c r="F9" s="59">
        <v>43237</v>
      </c>
      <c r="G9" s="35" t="s">
        <v>6</v>
      </c>
      <c r="H9" s="22" t="s">
        <v>27</v>
      </c>
      <c r="I9" s="36" t="s">
        <v>171</v>
      </c>
      <c r="J9" s="15"/>
      <c r="K9" s="15" t="s">
        <v>206</v>
      </c>
      <c r="L9" s="15"/>
      <c r="M9" s="76" t="s">
        <v>201</v>
      </c>
      <c r="N9" s="130">
        <v>0.5</v>
      </c>
      <c r="O9" s="120" t="s">
        <v>16</v>
      </c>
      <c r="P9" s="15" t="s">
        <v>31</v>
      </c>
      <c r="Q9" s="54">
        <v>90780300</v>
      </c>
      <c r="R9" s="124">
        <v>78124200</v>
      </c>
      <c r="S9" s="135">
        <v>0</v>
      </c>
      <c r="T9" s="124">
        <f t="shared" si="0"/>
        <v>78124200</v>
      </c>
      <c r="U9" s="135">
        <v>0</v>
      </c>
    </row>
    <row r="10" spans="1:21" ht="79.5" customHeight="1" x14ac:dyDescent="0.3">
      <c r="A10" s="14">
        <v>6</v>
      </c>
      <c r="B10" s="8" t="s">
        <v>29</v>
      </c>
      <c r="C10" s="19" t="s">
        <v>30</v>
      </c>
      <c r="D10" s="23" t="s">
        <v>78</v>
      </c>
      <c r="E10" s="15" t="s">
        <v>82</v>
      </c>
      <c r="F10" s="59">
        <v>43483</v>
      </c>
      <c r="G10" s="35" t="s">
        <v>6</v>
      </c>
      <c r="H10" s="22" t="s">
        <v>17</v>
      </c>
      <c r="I10" s="36" t="s">
        <v>172</v>
      </c>
      <c r="J10" s="114" t="s">
        <v>206</v>
      </c>
      <c r="K10" s="15"/>
      <c r="L10" s="15" t="s">
        <v>198</v>
      </c>
      <c r="M10" s="65" t="s">
        <v>202</v>
      </c>
      <c r="N10" s="129">
        <v>0.7</v>
      </c>
      <c r="O10" s="121" t="s">
        <v>181</v>
      </c>
      <c r="P10" s="15" t="s">
        <v>31</v>
      </c>
      <c r="Q10" s="54">
        <v>262629944</v>
      </c>
      <c r="R10" s="124">
        <v>262629944</v>
      </c>
      <c r="S10" s="124">
        <f>+R10</f>
        <v>262629944</v>
      </c>
      <c r="T10" s="135">
        <v>0</v>
      </c>
      <c r="U10" s="135">
        <v>0</v>
      </c>
    </row>
    <row r="11" spans="1:21" ht="91.5" customHeight="1" x14ac:dyDescent="0.3">
      <c r="A11" s="14">
        <v>7</v>
      </c>
      <c r="B11" s="8" t="s">
        <v>97</v>
      </c>
      <c r="C11" s="19" t="s">
        <v>96</v>
      </c>
      <c r="D11" s="23" t="s">
        <v>114</v>
      </c>
      <c r="E11" s="15" t="s">
        <v>98</v>
      </c>
      <c r="F11" s="59">
        <v>44218</v>
      </c>
      <c r="G11" s="35" t="s">
        <v>6</v>
      </c>
      <c r="H11" s="22" t="s">
        <v>99</v>
      </c>
      <c r="I11" s="36" t="s">
        <v>173</v>
      </c>
      <c r="J11" s="15"/>
      <c r="K11" s="15" t="s">
        <v>206</v>
      </c>
      <c r="L11" s="15"/>
      <c r="M11" s="76" t="s">
        <v>201</v>
      </c>
      <c r="N11" s="130">
        <v>0.5</v>
      </c>
      <c r="O11" s="120" t="s">
        <v>16</v>
      </c>
      <c r="P11" s="15" t="s">
        <v>31</v>
      </c>
      <c r="Q11" s="54">
        <v>577000000</v>
      </c>
      <c r="R11" s="124">
        <v>577000000</v>
      </c>
      <c r="S11" s="135">
        <v>0</v>
      </c>
      <c r="T11" s="124">
        <f t="shared" ref="T11:T13" si="1">+R11</f>
        <v>577000000</v>
      </c>
      <c r="U11" s="135">
        <v>0</v>
      </c>
    </row>
    <row r="12" spans="1:21" ht="103.5" customHeight="1" x14ac:dyDescent="0.3">
      <c r="A12" s="14">
        <v>8</v>
      </c>
      <c r="B12" s="8" t="s">
        <v>101</v>
      </c>
      <c r="C12" s="19" t="s">
        <v>100</v>
      </c>
      <c r="D12" s="23" t="s">
        <v>115</v>
      </c>
      <c r="E12" s="15" t="s">
        <v>82</v>
      </c>
      <c r="F12" s="59">
        <v>44251</v>
      </c>
      <c r="G12" s="35" t="s">
        <v>6</v>
      </c>
      <c r="H12" s="22" t="s">
        <v>15</v>
      </c>
      <c r="I12" s="36" t="s">
        <v>102</v>
      </c>
      <c r="J12" s="15"/>
      <c r="K12" s="15" t="s">
        <v>206</v>
      </c>
      <c r="L12" s="15"/>
      <c r="M12" s="76" t="s">
        <v>201</v>
      </c>
      <c r="N12" s="130">
        <v>0.5</v>
      </c>
      <c r="O12" s="120" t="s">
        <v>16</v>
      </c>
      <c r="P12" s="15" t="s">
        <v>31</v>
      </c>
      <c r="Q12" s="54">
        <v>230919514</v>
      </c>
      <c r="R12" s="124">
        <v>230919514</v>
      </c>
      <c r="S12" s="135">
        <v>0</v>
      </c>
      <c r="T12" s="124">
        <f t="shared" si="1"/>
        <v>230919514</v>
      </c>
      <c r="U12" s="135">
        <v>0</v>
      </c>
    </row>
    <row r="13" spans="1:21" ht="96" customHeight="1" x14ac:dyDescent="0.3">
      <c r="A13" s="14">
        <v>9</v>
      </c>
      <c r="B13" s="8" t="s">
        <v>104</v>
      </c>
      <c r="C13" s="19" t="s">
        <v>103</v>
      </c>
      <c r="D13" s="23" t="s">
        <v>116</v>
      </c>
      <c r="E13" s="15" t="s">
        <v>82</v>
      </c>
      <c r="F13" s="59">
        <v>44251</v>
      </c>
      <c r="G13" s="35" t="s">
        <v>6</v>
      </c>
      <c r="H13" s="22" t="s">
        <v>15</v>
      </c>
      <c r="I13" s="36" t="s">
        <v>174</v>
      </c>
      <c r="J13" s="15"/>
      <c r="K13" s="15" t="s">
        <v>206</v>
      </c>
      <c r="L13" s="15"/>
      <c r="M13" s="76" t="s">
        <v>201</v>
      </c>
      <c r="N13" s="130">
        <v>0.5</v>
      </c>
      <c r="O13" s="120" t="s">
        <v>16</v>
      </c>
      <c r="P13" s="15" t="s">
        <v>31</v>
      </c>
      <c r="Q13" s="54">
        <v>174533660</v>
      </c>
      <c r="R13" s="124">
        <v>174533660</v>
      </c>
      <c r="S13" s="135">
        <v>0</v>
      </c>
      <c r="T13" s="124">
        <f t="shared" si="1"/>
        <v>174533660</v>
      </c>
      <c r="U13" s="135">
        <v>0</v>
      </c>
    </row>
    <row r="14" spans="1:21" ht="110.25" customHeight="1" x14ac:dyDescent="0.3">
      <c r="A14" s="14">
        <v>10</v>
      </c>
      <c r="B14" s="8" t="s">
        <v>105</v>
      </c>
      <c r="C14" s="19" t="s">
        <v>106</v>
      </c>
      <c r="D14" s="23" t="s">
        <v>115</v>
      </c>
      <c r="E14" s="15" t="s">
        <v>82</v>
      </c>
      <c r="F14" s="59">
        <v>44211</v>
      </c>
      <c r="G14" s="35" t="s">
        <v>6</v>
      </c>
      <c r="H14" s="22" t="s">
        <v>109</v>
      </c>
      <c r="I14" s="36" t="s">
        <v>175</v>
      </c>
      <c r="J14" s="15"/>
      <c r="K14" s="15" t="s">
        <v>206</v>
      </c>
      <c r="L14" s="15"/>
      <c r="M14" s="67" t="s">
        <v>207</v>
      </c>
      <c r="N14" s="127">
        <v>0.1</v>
      </c>
      <c r="O14" s="120" t="s">
        <v>16</v>
      </c>
      <c r="P14" s="15" t="s">
        <v>31</v>
      </c>
      <c r="Q14" s="54">
        <v>364489329</v>
      </c>
      <c r="R14" s="124">
        <v>364489329</v>
      </c>
      <c r="S14" s="135">
        <v>0</v>
      </c>
      <c r="T14" s="135">
        <v>0</v>
      </c>
      <c r="U14" s="135">
        <v>0</v>
      </c>
    </row>
    <row r="15" spans="1:21" ht="124.5" customHeight="1" x14ac:dyDescent="0.3">
      <c r="A15" s="14">
        <v>11</v>
      </c>
      <c r="B15" s="8" t="s">
        <v>108</v>
      </c>
      <c r="C15" s="19" t="s">
        <v>107</v>
      </c>
      <c r="D15" s="23" t="s">
        <v>115</v>
      </c>
      <c r="E15" s="15" t="s">
        <v>82</v>
      </c>
      <c r="F15" s="59">
        <v>44217</v>
      </c>
      <c r="G15" s="35" t="s">
        <v>6</v>
      </c>
      <c r="H15" s="22" t="s">
        <v>109</v>
      </c>
      <c r="I15" s="36" t="s">
        <v>159</v>
      </c>
      <c r="J15" s="114" t="s">
        <v>206</v>
      </c>
      <c r="K15" s="15"/>
      <c r="L15" s="15" t="s">
        <v>198</v>
      </c>
      <c r="M15" s="67" t="s">
        <v>207</v>
      </c>
      <c r="N15" s="127">
        <v>0.1</v>
      </c>
      <c r="O15" s="119" t="s">
        <v>179</v>
      </c>
      <c r="P15" s="15" t="s">
        <v>31</v>
      </c>
      <c r="Q15" s="54">
        <v>364489329</v>
      </c>
      <c r="R15" s="124">
        <v>364489329</v>
      </c>
      <c r="S15" s="135">
        <v>0</v>
      </c>
      <c r="T15" s="135">
        <v>0</v>
      </c>
      <c r="U15" s="135">
        <v>0</v>
      </c>
    </row>
    <row r="16" spans="1:21" ht="121.5" customHeight="1" x14ac:dyDescent="0.3">
      <c r="A16" s="14">
        <v>12</v>
      </c>
      <c r="B16" s="8" t="s">
        <v>110</v>
      </c>
      <c r="C16" s="19" t="s">
        <v>111</v>
      </c>
      <c r="D16" s="23" t="s">
        <v>115</v>
      </c>
      <c r="E16" s="15" t="s">
        <v>82</v>
      </c>
      <c r="F16" s="59">
        <v>44217</v>
      </c>
      <c r="G16" s="35" t="s">
        <v>6</v>
      </c>
      <c r="H16" s="22" t="s">
        <v>109</v>
      </c>
      <c r="I16" s="36" t="s">
        <v>159</v>
      </c>
      <c r="J16" s="114" t="s">
        <v>206</v>
      </c>
      <c r="K16" s="15"/>
      <c r="L16" s="15" t="s">
        <v>198</v>
      </c>
      <c r="M16" s="67" t="s">
        <v>207</v>
      </c>
      <c r="N16" s="127">
        <v>0.1</v>
      </c>
      <c r="O16" s="119" t="s">
        <v>179</v>
      </c>
      <c r="P16" s="15" t="s">
        <v>31</v>
      </c>
      <c r="Q16" s="54">
        <v>230919514</v>
      </c>
      <c r="R16" s="124">
        <v>230919514</v>
      </c>
      <c r="S16" s="135">
        <v>0</v>
      </c>
      <c r="T16" s="135">
        <v>0</v>
      </c>
      <c r="U16" s="135">
        <v>0</v>
      </c>
    </row>
    <row r="17" spans="1:21" ht="99.75" customHeight="1" x14ac:dyDescent="0.3">
      <c r="A17" s="14">
        <v>13</v>
      </c>
      <c r="B17" s="8" t="s">
        <v>124</v>
      </c>
      <c r="C17" s="19" t="s">
        <v>125</v>
      </c>
      <c r="D17" s="23" t="s">
        <v>126</v>
      </c>
      <c r="E17" s="15" t="s">
        <v>82</v>
      </c>
      <c r="F17" s="59">
        <v>44698</v>
      </c>
      <c r="G17" s="35" t="s">
        <v>6</v>
      </c>
      <c r="H17" s="22" t="s">
        <v>17</v>
      </c>
      <c r="I17" s="36" t="s">
        <v>123</v>
      </c>
      <c r="J17" s="15"/>
      <c r="K17" s="15" t="s">
        <v>206</v>
      </c>
      <c r="L17" s="15"/>
      <c r="M17" s="76" t="s">
        <v>201</v>
      </c>
      <c r="N17" s="130">
        <v>0.5</v>
      </c>
      <c r="O17" s="120" t="s">
        <v>16</v>
      </c>
      <c r="P17" s="15" t="s">
        <v>31</v>
      </c>
      <c r="Q17" s="54">
        <v>459809810</v>
      </c>
      <c r="R17" s="124">
        <v>459809810</v>
      </c>
      <c r="S17" s="135">
        <v>0</v>
      </c>
      <c r="T17" s="124">
        <f t="shared" ref="T17:T18" si="2">+R17</f>
        <v>459809810</v>
      </c>
      <c r="U17" s="135">
        <v>0</v>
      </c>
    </row>
    <row r="18" spans="1:21" ht="91.5" customHeight="1" x14ac:dyDescent="0.3">
      <c r="A18" s="14">
        <v>14</v>
      </c>
      <c r="B18" s="8" t="s">
        <v>127</v>
      </c>
      <c r="C18" s="19" t="s">
        <v>129</v>
      </c>
      <c r="D18" s="23" t="s">
        <v>128</v>
      </c>
      <c r="E18" s="15" t="s">
        <v>82</v>
      </c>
      <c r="F18" s="59">
        <v>44706</v>
      </c>
      <c r="G18" s="35" t="s">
        <v>6</v>
      </c>
      <c r="H18" s="22" t="s">
        <v>17</v>
      </c>
      <c r="I18" s="36" t="s">
        <v>176</v>
      </c>
      <c r="J18" s="15"/>
      <c r="K18" s="15" t="s">
        <v>206</v>
      </c>
      <c r="L18" s="15"/>
      <c r="M18" s="76" t="s">
        <v>201</v>
      </c>
      <c r="N18" s="130">
        <v>0.5</v>
      </c>
      <c r="O18" s="120" t="s">
        <v>16</v>
      </c>
      <c r="P18" s="15" t="s">
        <v>31</v>
      </c>
      <c r="Q18" s="54">
        <v>286000000</v>
      </c>
      <c r="R18" s="124">
        <v>286000000</v>
      </c>
      <c r="S18" s="135">
        <v>0</v>
      </c>
      <c r="T18" s="124">
        <f t="shared" si="2"/>
        <v>286000000</v>
      </c>
      <c r="U18" s="135">
        <v>0</v>
      </c>
    </row>
    <row r="19" spans="1:21" ht="159" customHeight="1" x14ac:dyDescent="0.3">
      <c r="A19" s="14">
        <v>15</v>
      </c>
      <c r="B19" s="8" t="s">
        <v>120</v>
      </c>
      <c r="C19" s="19" t="s">
        <v>121</v>
      </c>
      <c r="D19" s="23" t="s">
        <v>122</v>
      </c>
      <c r="E19" s="15" t="s">
        <v>82</v>
      </c>
      <c r="F19" s="59">
        <v>44687</v>
      </c>
      <c r="G19" s="35" t="s">
        <v>6</v>
      </c>
      <c r="H19" s="22" t="s">
        <v>109</v>
      </c>
      <c r="I19" s="36" t="s">
        <v>123</v>
      </c>
      <c r="J19" s="15"/>
      <c r="K19" s="15" t="s">
        <v>206</v>
      </c>
      <c r="L19" s="15"/>
      <c r="M19" s="67" t="s">
        <v>207</v>
      </c>
      <c r="N19" s="127">
        <v>0.1</v>
      </c>
      <c r="O19" s="120" t="s">
        <v>16</v>
      </c>
      <c r="P19" s="15" t="s">
        <v>31</v>
      </c>
      <c r="Q19" s="54">
        <v>42000000</v>
      </c>
      <c r="R19" s="124">
        <v>40000000</v>
      </c>
      <c r="S19" s="135">
        <v>0</v>
      </c>
      <c r="T19" s="135">
        <v>0</v>
      </c>
      <c r="U19" s="135">
        <v>0</v>
      </c>
    </row>
    <row r="20" spans="1:21" ht="77.25" customHeight="1" x14ac:dyDescent="0.3">
      <c r="A20" s="14">
        <v>16</v>
      </c>
      <c r="B20" s="8" t="s">
        <v>144</v>
      </c>
      <c r="C20" s="19" t="s">
        <v>129</v>
      </c>
      <c r="D20" s="23" t="s">
        <v>145</v>
      </c>
      <c r="E20" s="15" t="s">
        <v>82</v>
      </c>
      <c r="F20" s="59">
        <v>44862</v>
      </c>
      <c r="G20" s="35" t="s">
        <v>6</v>
      </c>
      <c r="H20" s="22" t="s">
        <v>17</v>
      </c>
      <c r="I20" s="36" t="s">
        <v>146</v>
      </c>
      <c r="J20" s="15"/>
      <c r="K20" s="15" t="s">
        <v>206</v>
      </c>
      <c r="L20" s="15"/>
      <c r="M20" s="76" t="s">
        <v>201</v>
      </c>
      <c r="N20" s="130">
        <v>0.5</v>
      </c>
      <c r="O20" s="120" t="s">
        <v>16</v>
      </c>
      <c r="P20" s="15" t="s">
        <v>31</v>
      </c>
      <c r="Q20" s="54">
        <v>30000000</v>
      </c>
      <c r="R20" s="124">
        <v>30000000</v>
      </c>
      <c r="S20" s="135">
        <v>0</v>
      </c>
      <c r="T20" s="124">
        <f>+R20</f>
        <v>30000000</v>
      </c>
      <c r="U20" s="135">
        <v>0</v>
      </c>
    </row>
    <row r="21" spans="1:21" ht="45.75" customHeight="1" x14ac:dyDescent="0.3">
      <c r="A21" s="14">
        <v>17</v>
      </c>
      <c r="B21" s="8" t="s">
        <v>147</v>
      </c>
      <c r="C21" s="19" t="s">
        <v>148</v>
      </c>
      <c r="D21" s="23" t="s">
        <v>149</v>
      </c>
      <c r="E21" s="15" t="s">
        <v>150</v>
      </c>
      <c r="F21" s="59">
        <v>44827</v>
      </c>
      <c r="G21" s="35" t="s">
        <v>6</v>
      </c>
      <c r="H21" s="22" t="s">
        <v>17</v>
      </c>
      <c r="I21" s="36" t="s">
        <v>151</v>
      </c>
      <c r="J21" s="15"/>
      <c r="K21" s="15" t="s">
        <v>206</v>
      </c>
      <c r="L21" s="15"/>
      <c r="M21" s="67" t="s">
        <v>207</v>
      </c>
      <c r="N21" s="127">
        <v>0.1</v>
      </c>
      <c r="O21" s="120" t="s">
        <v>16</v>
      </c>
      <c r="P21" s="15" t="s">
        <v>31</v>
      </c>
      <c r="Q21" s="54">
        <v>6631086</v>
      </c>
      <c r="R21" s="124">
        <v>2210362</v>
      </c>
      <c r="S21" s="135">
        <v>0</v>
      </c>
      <c r="T21" s="135">
        <v>0</v>
      </c>
      <c r="U21" s="135">
        <v>0</v>
      </c>
    </row>
    <row r="22" spans="1:21" ht="58.5" customHeight="1" x14ac:dyDescent="0.3">
      <c r="A22" s="14">
        <v>18</v>
      </c>
      <c r="B22" s="8" t="s">
        <v>152</v>
      </c>
      <c r="C22" s="19" t="s">
        <v>153</v>
      </c>
      <c r="D22" s="23" t="s">
        <v>149</v>
      </c>
      <c r="E22" s="15" t="s">
        <v>150</v>
      </c>
      <c r="F22" s="59">
        <v>44868</v>
      </c>
      <c r="G22" s="35" t="s">
        <v>6</v>
      </c>
      <c r="H22" s="22" t="s">
        <v>27</v>
      </c>
      <c r="I22" s="36" t="s">
        <v>151</v>
      </c>
      <c r="J22" s="15"/>
      <c r="K22" s="15" t="s">
        <v>206</v>
      </c>
      <c r="L22" s="15"/>
      <c r="M22" s="67" t="s">
        <v>207</v>
      </c>
      <c r="N22" s="127">
        <v>0.1</v>
      </c>
      <c r="O22" s="120" t="s">
        <v>16</v>
      </c>
      <c r="P22" s="15" t="s">
        <v>31</v>
      </c>
      <c r="Q22" s="54">
        <v>6631086</v>
      </c>
      <c r="R22" s="124">
        <v>2210362</v>
      </c>
      <c r="S22" s="135">
        <v>0</v>
      </c>
      <c r="T22" s="135">
        <v>0</v>
      </c>
      <c r="U22" s="135">
        <v>0</v>
      </c>
    </row>
    <row r="23" spans="1:21" ht="59.25" customHeight="1" x14ac:dyDescent="0.3">
      <c r="A23" s="14">
        <v>19</v>
      </c>
      <c r="B23" s="8" t="s">
        <v>154</v>
      </c>
      <c r="C23" s="19" t="s">
        <v>155</v>
      </c>
      <c r="D23" s="23" t="s">
        <v>149</v>
      </c>
      <c r="E23" s="15" t="s">
        <v>150</v>
      </c>
      <c r="F23" s="59">
        <v>44874</v>
      </c>
      <c r="G23" s="35" t="s">
        <v>6</v>
      </c>
      <c r="H23" s="22" t="s">
        <v>15</v>
      </c>
      <c r="I23" s="36" t="s">
        <v>151</v>
      </c>
      <c r="J23" s="15"/>
      <c r="K23" s="15" t="s">
        <v>206</v>
      </c>
      <c r="L23" s="15"/>
      <c r="M23" s="67" t="s">
        <v>207</v>
      </c>
      <c r="N23" s="127">
        <v>0.1</v>
      </c>
      <c r="O23" s="120" t="s">
        <v>16</v>
      </c>
      <c r="P23" s="15" t="s">
        <v>31</v>
      </c>
      <c r="Q23" s="54">
        <v>5295364</v>
      </c>
      <c r="R23" s="124">
        <v>5295364</v>
      </c>
      <c r="S23" s="135">
        <v>0</v>
      </c>
      <c r="T23" s="135">
        <v>0</v>
      </c>
      <c r="U23" s="135">
        <v>0</v>
      </c>
    </row>
    <row r="24" spans="1:21" ht="64.5" customHeight="1" x14ac:dyDescent="0.3">
      <c r="A24" s="14">
        <v>20</v>
      </c>
      <c r="B24" s="8" t="s">
        <v>156</v>
      </c>
      <c r="C24" s="19" t="s">
        <v>157</v>
      </c>
      <c r="D24" s="23" t="s">
        <v>149</v>
      </c>
      <c r="E24" s="15" t="s">
        <v>150</v>
      </c>
      <c r="F24" s="59">
        <v>44874</v>
      </c>
      <c r="G24" s="35" t="s">
        <v>6</v>
      </c>
      <c r="H24" s="22" t="s">
        <v>15</v>
      </c>
      <c r="I24" s="36" t="s">
        <v>151</v>
      </c>
      <c r="J24" s="15"/>
      <c r="K24" s="15" t="s">
        <v>206</v>
      </c>
      <c r="L24" s="15"/>
      <c r="M24" s="67" t="s">
        <v>207</v>
      </c>
      <c r="N24" s="127">
        <v>0.1</v>
      </c>
      <c r="O24" s="120" t="s">
        <v>16</v>
      </c>
      <c r="P24" s="15" t="s">
        <v>31</v>
      </c>
      <c r="Q24" s="54">
        <v>5295364</v>
      </c>
      <c r="R24" s="124">
        <v>5295364</v>
      </c>
      <c r="S24" s="135">
        <v>0</v>
      </c>
      <c r="T24" s="135">
        <v>0</v>
      </c>
      <c r="U24" s="135">
        <v>0</v>
      </c>
    </row>
    <row r="25" spans="1:21" ht="61.5" customHeight="1" x14ac:dyDescent="0.3">
      <c r="A25" s="14">
        <v>1</v>
      </c>
      <c r="B25" s="8" t="s">
        <v>33</v>
      </c>
      <c r="C25" s="19" t="s">
        <v>34</v>
      </c>
      <c r="D25" s="23" t="s">
        <v>118</v>
      </c>
      <c r="E25" s="15" t="s">
        <v>83</v>
      </c>
      <c r="F25" s="59">
        <v>42047</v>
      </c>
      <c r="G25" s="35" t="s">
        <v>6</v>
      </c>
      <c r="H25" s="22" t="s">
        <v>35</v>
      </c>
      <c r="I25" s="36" t="s">
        <v>160</v>
      </c>
      <c r="J25" s="15"/>
      <c r="K25" s="15" t="s">
        <v>206</v>
      </c>
      <c r="L25" s="15"/>
      <c r="M25" s="86" t="s">
        <v>207</v>
      </c>
      <c r="N25" s="128">
        <v>0.1</v>
      </c>
      <c r="O25" s="120" t="s">
        <v>16</v>
      </c>
      <c r="P25" s="15" t="s">
        <v>31</v>
      </c>
      <c r="Q25" s="54">
        <v>48795245</v>
      </c>
      <c r="R25" s="124">
        <v>13050000</v>
      </c>
      <c r="S25" s="135">
        <v>0</v>
      </c>
      <c r="T25" s="135">
        <v>0</v>
      </c>
      <c r="U25" s="135">
        <v>0</v>
      </c>
    </row>
    <row r="26" spans="1:21" ht="60.75" customHeight="1" x14ac:dyDescent="0.3">
      <c r="A26" s="14">
        <v>2</v>
      </c>
      <c r="B26" s="8" t="s">
        <v>36</v>
      </c>
      <c r="C26" s="19" t="s">
        <v>37</v>
      </c>
      <c r="D26" s="23" t="s">
        <v>28</v>
      </c>
      <c r="E26" s="15" t="s">
        <v>83</v>
      </c>
      <c r="F26" s="59">
        <v>41954</v>
      </c>
      <c r="G26" s="37" t="s">
        <v>10</v>
      </c>
      <c r="H26" s="43" t="s">
        <v>32</v>
      </c>
      <c r="I26" s="44" t="s">
        <v>133</v>
      </c>
      <c r="J26" s="114" t="s">
        <v>206</v>
      </c>
      <c r="K26" s="15"/>
      <c r="L26" s="31" t="s">
        <v>181</v>
      </c>
      <c r="M26" s="65" t="s">
        <v>205</v>
      </c>
      <c r="N26" s="129">
        <v>1</v>
      </c>
      <c r="O26" s="122" t="s">
        <v>181</v>
      </c>
      <c r="P26" s="31" t="s">
        <v>181</v>
      </c>
      <c r="Q26" s="42">
        <v>74896453</v>
      </c>
      <c r="R26" s="124">
        <v>74896453</v>
      </c>
      <c r="S26" s="135">
        <v>0</v>
      </c>
      <c r="T26" s="135">
        <v>0</v>
      </c>
      <c r="U26" s="124">
        <f>+R26</f>
        <v>74896453</v>
      </c>
    </row>
    <row r="27" spans="1:21" ht="65.25" customHeight="1" x14ac:dyDescent="0.3">
      <c r="A27" s="14">
        <v>3</v>
      </c>
      <c r="B27" s="8" t="s">
        <v>38</v>
      </c>
      <c r="C27" s="19" t="s">
        <v>39</v>
      </c>
      <c r="D27" s="23" t="s">
        <v>28</v>
      </c>
      <c r="E27" s="15" t="s">
        <v>83</v>
      </c>
      <c r="F27" s="59">
        <v>42138</v>
      </c>
      <c r="G27" s="35" t="s">
        <v>6</v>
      </c>
      <c r="H27" s="22" t="s">
        <v>40</v>
      </c>
      <c r="I27" s="36" t="s">
        <v>134</v>
      </c>
      <c r="J27" s="15"/>
      <c r="K27" s="15" t="s">
        <v>206</v>
      </c>
      <c r="L27" s="15"/>
      <c r="M27" s="65" t="s">
        <v>200</v>
      </c>
      <c r="N27" s="129">
        <v>0.5</v>
      </c>
      <c r="O27" s="120" t="s">
        <v>16</v>
      </c>
      <c r="P27" s="15" t="s">
        <v>31</v>
      </c>
      <c r="Q27" s="42">
        <v>42550000</v>
      </c>
      <c r="R27" s="124">
        <v>10875000</v>
      </c>
      <c r="S27" s="135">
        <v>0</v>
      </c>
      <c r="T27" s="124">
        <f>+R27</f>
        <v>10875000</v>
      </c>
      <c r="U27" s="135">
        <v>0</v>
      </c>
    </row>
    <row r="28" spans="1:21" ht="52.5" customHeight="1" x14ac:dyDescent="0.3">
      <c r="A28" s="14">
        <v>4</v>
      </c>
      <c r="B28" s="8" t="s">
        <v>42</v>
      </c>
      <c r="C28" s="19" t="s">
        <v>46</v>
      </c>
      <c r="D28" s="23" t="s">
        <v>28</v>
      </c>
      <c r="E28" s="15" t="s">
        <v>83</v>
      </c>
      <c r="F28" s="59">
        <v>41885</v>
      </c>
      <c r="G28" s="35" t="s">
        <v>6</v>
      </c>
      <c r="H28" s="22" t="s">
        <v>43</v>
      </c>
      <c r="I28" s="36" t="s">
        <v>160</v>
      </c>
      <c r="J28" s="15"/>
      <c r="K28" s="15" t="s">
        <v>206</v>
      </c>
      <c r="L28" s="15"/>
      <c r="M28" s="86" t="s">
        <v>207</v>
      </c>
      <c r="N28" s="128">
        <v>0.1</v>
      </c>
      <c r="O28" s="120" t="s">
        <v>16</v>
      </c>
      <c r="P28" s="15" t="s">
        <v>31</v>
      </c>
      <c r="Q28" s="54">
        <v>48795245</v>
      </c>
      <c r="R28" s="124">
        <v>13050000</v>
      </c>
      <c r="S28" s="135">
        <v>0</v>
      </c>
      <c r="T28" s="135">
        <v>0</v>
      </c>
      <c r="U28" s="135">
        <v>0</v>
      </c>
    </row>
    <row r="29" spans="1:21" ht="62.25" customHeight="1" x14ac:dyDescent="0.3">
      <c r="A29" s="14">
        <v>5</v>
      </c>
      <c r="B29" s="8" t="s">
        <v>44</v>
      </c>
      <c r="C29" s="19" t="s">
        <v>45</v>
      </c>
      <c r="D29" s="23" t="s">
        <v>28</v>
      </c>
      <c r="E29" s="15" t="s">
        <v>83</v>
      </c>
      <c r="F29" s="59">
        <v>42138</v>
      </c>
      <c r="G29" s="35" t="s">
        <v>6</v>
      </c>
      <c r="H29" s="22" t="s">
        <v>40</v>
      </c>
      <c r="I29" s="36" t="s">
        <v>135</v>
      </c>
      <c r="J29" s="15"/>
      <c r="K29" s="15" t="s">
        <v>206</v>
      </c>
      <c r="L29" s="15"/>
      <c r="M29" s="65" t="s">
        <v>200</v>
      </c>
      <c r="N29" s="129">
        <v>0.5</v>
      </c>
      <c r="O29" s="120" t="s">
        <v>16</v>
      </c>
      <c r="P29" s="15" t="s">
        <v>31</v>
      </c>
      <c r="Q29" s="42">
        <v>42550000</v>
      </c>
      <c r="R29" s="124">
        <v>10875000</v>
      </c>
      <c r="S29" s="135">
        <v>0</v>
      </c>
      <c r="T29" s="124">
        <f t="shared" ref="T29:T35" si="3">+R29</f>
        <v>10875000</v>
      </c>
      <c r="U29" s="135">
        <v>0</v>
      </c>
    </row>
    <row r="30" spans="1:21" ht="68.25" customHeight="1" x14ac:dyDescent="0.3">
      <c r="A30" s="14">
        <v>6</v>
      </c>
      <c r="B30" s="8" t="s">
        <v>47</v>
      </c>
      <c r="C30" s="19" t="s">
        <v>48</v>
      </c>
      <c r="D30" s="23" t="s">
        <v>28</v>
      </c>
      <c r="E30" s="15" t="s">
        <v>83</v>
      </c>
      <c r="F30" s="59">
        <v>42130</v>
      </c>
      <c r="G30" s="35" t="s">
        <v>6</v>
      </c>
      <c r="H30" s="22" t="s">
        <v>43</v>
      </c>
      <c r="I30" s="36" t="s">
        <v>161</v>
      </c>
      <c r="J30" s="15"/>
      <c r="K30" s="15" t="s">
        <v>206</v>
      </c>
      <c r="L30" s="15"/>
      <c r="M30" s="65" t="s">
        <v>200</v>
      </c>
      <c r="N30" s="129">
        <v>0.5</v>
      </c>
      <c r="O30" s="120" t="s">
        <v>16</v>
      </c>
      <c r="P30" s="15" t="s">
        <v>31</v>
      </c>
      <c r="Q30" s="54">
        <v>48723289</v>
      </c>
      <c r="R30" s="124">
        <v>13050000</v>
      </c>
      <c r="S30" s="135">
        <v>0</v>
      </c>
      <c r="T30" s="124">
        <f t="shared" si="3"/>
        <v>13050000</v>
      </c>
      <c r="U30" s="135">
        <v>0</v>
      </c>
    </row>
    <row r="31" spans="1:21" ht="54" customHeight="1" x14ac:dyDescent="0.3">
      <c r="A31" s="14">
        <v>7</v>
      </c>
      <c r="B31" s="8" t="s">
        <v>49</v>
      </c>
      <c r="C31" s="19" t="s">
        <v>50</v>
      </c>
      <c r="D31" s="23" t="s">
        <v>28</v>
      </c>
      <c r="E31" s="15" t="s">
        <v>83</v>
      </c>
      <c r="F31" s="59">
        <v>42130</v>
      </c>
      <c r="G31" s="35" t="s">
        <v>6</v>
      </c>
      <c r="H31" s="22" t="s">
        <v>43</v>
      </c>
      <c r="I31" s="36" t="s">
        <v>177</v>
      </c>
      <c r="J31" s="15"/>
      <c r="K31" s="15" t="s">
        <v>206</v>
      </c>
      <c r="L31" s="15"/>
      <c r="M31" s="65" t="s">
        <v>200</v>
      </c>
      <c r="N31" s="129">
        <v>0.5</v>
      </c>
      <c r="O31" s="120" t="s">
        <v>16</v>
      </c>
      <c r="P31" s="15" t="s">
        <v>31</v>
      </c>
      <c r="Q31" s="42">
        <v>42550000</v>
      </c>
      <c r="R31" s="124">
        <v>10875000</v>
      </c>
      <c r="S31" s="135">
        <v>0</v>
      </c>
      <c r="T31" s="124">
        <f t="shared" si="3"/>
        <v>10875000</v>
      </c>
      <c r="U31" s="135">
        <v>0</v>
      </c>
    </row>
    <row r="32" spans="1:21" ht="94.5" customHeight="1" x14ac:dyDescent="0.3">
      <c r="A32" s="14">
        <v>8</v>
      </c>
      <c r="B32" s="8" t="s">
        <v>52</v>
      </c>
      <c r="C32" s="19" t="s">
        <v>51</v>
      </c>
      <c r="D32" s="23" t="s">
        <v>28</v>
      </c>
      <c r="E32" s="15" t="s">
        <v>83</v>
      </c>
      <c r="F32" s="59">
        <v>42146</v>
      </c>
      <c r="G32" s="35" t="s">
        <v>6</v>
      </c>
      <c r="H32" s="22" t="s">
        <v>53</v>
      </c>
      <c r="I32" s="36" t="s">
        <v>136</v>
      </c>
      <c r="J32" s="15"/>
      <c r="K32" s="15" t="s">
        <v>206</v>
      </c>
      <c r="L32" s="15"/>
      <c r="M32" s="65" t="s">
        <v>200</v>
      </c>
      <c r="N32" s="129">
        <v>0.5</v>
      </c>
      <c r="O32" s="120" t="s">
        <v>16</v>
      </c>
      <c r="P32" s="15" t="s">
        <v>31</v>
      </c>
      <c r="Q32" s="54">
        <v>48795245</v>
      </c>
      <c r="R32" s="124">
        <v>13050000</v>
      </c>
      <c r="S32" s="135">
        <v>0</v>
      </c>
      <c r="T32" s="124">
        <f t="shared" si="3"/>
        <v>13050000</v>
      </c>
      <c r="U32" s="135">
        <v>0</v>
      </c>
    </row>
    <row r="33" spans="1:21" ht="66" customHeight="1" x14ac:dyDescent="0.3">
      <c r="A33" s="14">
        <v>9</v>
      </c>
      <c r="B33" s="8" t="s">
        <v>54</v>
      </c>
      <c r="C33" s="19" t="s">
        <v>55</v>
      </c>
      <c r="D33" s="23" t="s">
        <v>28</v>
      </c>
      <c r="E33" s="15" t="s">
        <v>83</v>
      </c>
      <c r="F33" s="59">
        <v>42137</v>
      </c>
      <c r="G33" s="35" t="s">
        <v>6</v>
      </c>
      <c r="H33" s="22" t="s">
        <v>53</v>
      </c>
      <c r="I33" s="36" t="s">
        <v>137</v>
      </c>
      <c r="J33" s="15"/>
      <c r="K33" s="15" t="s">
        <v>206</v>
      </c>
      <c r="L33" s="15"/>
      <c r="M33" s="65" t="s">
        <v>200</v>
      </c>
      <c r="N33" s="129">
        <v>0.5</v>
      </c>
      <c r="O33" s="120" t="s">
        <v>16</v>
      </c>
      <c r="P33" s="15" t="s">
        <v>31</v>
      </c>
      <c r="Q33" s="54">
        <v>48795245</v>
      </c>
      <c r="R33" s="124">
        <v>13050000</v>
      </c>
      <c r="S33" s="135">
        <v>0</v>
      </c>
      <c r="T33" s="124">
        <f t="shared" si="3"/>
        <v>13050000</v>
      </c>
      <c r="U33" s="135">
        <v>0</v>
      </c>
    </row>
    <row r="34" spans="1:21" ht="68.25" customHeight="1" x14ac:dyDescent="0.3">
      <c r="A34" s="14">
        <v>10</v>
      </c>
      <c r="B34" s="8" t="s">
        <v>56</v>
      </c>
      <c r="C34" s="19" t="s">
        <v>57</v>
      </c>
      <c r="D34" s="23" t="s">
        <v>28</v>
      </c>
      <c r="E34" s="15" t="s">
        <v>83</v>
      </c>
      <c r="F34" s="59">
        <v>42109</v>
      </c>
      <c r="G34" s="35" t="s">
        <v>6</v>
      </c>
      <c r="H34" s="22" t="s">
        <v>53</v>
      </c>
      <c r="I34" s="36" t="s">
        <v>138</v>
      </c>
      <c r="J34" s="15"/>
      <c r="K34" s="15" t="s">
        <v>206</v>
      </c>
      <c r="L34" s="15"/>
      <c r="M34" s="65" t="s">
        <v>200</v>
      </c>
      <c r="N34" s="129">
        <v>0.5</v>
      </c>
      <c r="O34" s="120" t="s">
        <v>16</v>
      </c>
      <c r="P34" s="15" t="s">
        <v>31</v>
      </c>
      <c r="Q34" s="54">
        <v>48723289</v>
      </c>
      <c r="R34" s="124">
        <v>13050000</v>
      </c>
      <c r="S34" s="135">
        <v>0</v>
      </c>
      <c r="T34" s="124">
        <f t="shared" si="3"/>
        <v>13050000</v>
      </c>
      <c r="U34" s="135">
        <v>0</v>
      </c>
    </row>
    <row r="35" spans="1:21" ht="54" customHeight="1" x14ac:dyDescent="0.3">
      <c r="A35" s="14">
        <v>11</v>
      </c>
      <c r="B35" s="8" t="s">
        <v>58</v>
      </c>
      <c r="C35" s="19" t="s">
        <v>59</v>
      </c>
      <c r="D35" s="23" t="s">
        <v>28</v>
      </c>
      <c r="E35" s="15" t="s">
        <v>83</v>
      </c>
      <c r="F35" s="59">
        <v>42193</v>
      </c>
      <c r="G35" s="35" t="s">
        <v>6</v>
      </c>
      <c r="H35" s="22" t="s">
        <v>53</v>
      </c>
      <c r="I35" s="36" t="s">
        <v>162</v>
      </c>
      <c r="J35" s="15"/>
      <c r="K35" s="15" t="s">
        <v>206</v>
      </c>
      <c r="L35" s="15"/>
      <c r="M35" s="65" t="s">
        <v>200</v>
      </c>
      <c r="N35" s="129">
        <v>0.5</v>
      </c>
      <c r="O35" s="120" t="s">
        <v>16</v>
      </c>
      <c r="P35" s="15" t="s">
        <v>31</v>
      </c>
      <c r="Q35" s="54">
        <v>174163050</v>
      </c>
      <c r="R35" s="124">
        <v>174163050</v>
      </c>
      <c r="S35" s="135">
        <v>0</v>
      </c>
      <c r="T35" s="124">
        <f t="shared" si="3"/>
        <v>174163050</v>
      </c>
      <c r="U35" s="135">
        <v>0</v>
      </c>
    </row>
    <row r="36" spans="1:21" ht="75" customHeight="1" x14ac:dyDescent="0.3">
      <c r="A36" s="14">
        <v>12</v>
      </c>
      <c r="B36" s="8" t="s">
        <v>119</v>
      </c>
      <c r="C36" s="19" t="s">
        <v>60</v>
      </c>
      <c r="D36" s="23" t="s">
        <v>61</v>
      </c>
      <c r="E36" s="15" t="s">
        <v>83</v>
      </c>
      <c r="F36" s="59">
        <v>42146</v>
      </c>
      <c r="G36" s="37" t="s">
        <v>10</v>
      </c>
      <c r="H36" s="22" t="s">
        <v>62</v>
      </c>
      <c r="I36" s="36" t="s">
        <v>89</v>
      </c>
      <c r="J36" s="15"/>
      <c r="K36" s="15" t="s">
        <v>206</v>
      </c>
      <c r="L36" s="15" t="s">
        <v>198</v>
      </c>
      <c r="M36" s="65" t="s">
        <v>202</v>
      </c>
      <c r="N36" s="129">
        <v>0.51</v>
      </c>
      <c r="O36" s="122" t="s">
        <v>181</v>
      </c>
      <c r="P36" s="15" t="s">
        <v>31</v>
      </c>
      <c r="Q36" s="42">
        <v>450961122</v>
      </c>
      <c r="R36" s="124">
        <v>329562484</v>
      </c>
      <c r="S36" s="124">
        <f>+R36</f>
        <v>329562484</v>
      </c>
      <c r="T36" s="135">
        <v>0</v>
      </c>
      <c r="U36" s="135">
        <v>0</v>
      </c>
    </row>
    <row r="37" spans="1:21" ht="64.5" customHeight="1" x14ac:dyDescent="0.3">
      <c r="A37" s="14">
        <v>13</v>
      </c>
      <c r="B37" s="8" t="s">
        <v>63</v>
      </c>
      <c r="C37" s="19" t="s">
        <v>64</v>
      </c>
      <c r="D37" s="23" t="s">
        <v>28</v>
      </c>
      <c r="E37" s="15" t="s">
        <v>83</v>
      </c>
      <c r="F37" s="59">
        <v>42403</v>
      </c>
      <c r="G37" s="35" t="s">
        <v>6</v>
      </c>
      <c r="H37" s="22" t="s">
        <v>164</v>
      </c>
      <c r="I37" s="36" t="s">
        <v>163</v>
      </c>
      <c r="J37" s="15"/>
      <c r="K37" s="15" t="s">
        <v>206</v>
      </c>
      <c r="L37" s="15"/>
      <c r="M37" s="65" t="s">
        <v>200</v>
      </c>
      <c r="N37" s="129">
        <v>0.5</v>
      </c>
      <c r="O37" s="120" t="s">
        <v>16</v>
      </c>
      <c r="P37" s="15" t="s">
        <v>31</v>
      </c>
      <c r="Q37" s="54">
        <v>68945500</v>
      </c>
      <c r="R37" s="124">
        <v>13050000</v>
      </c>
      <c r="S37" s="135">
        <v>0</v>
      </c>
      <c r="T37" s="124">
        <f t="shared" ref="T37:T44" si="4">+R37</f>
        <v>13050000</v>
      </c>
      <c r="U37" s="135">
        <v>0</v>
      </c>
    </row>
    <row r="38" spans="1:21" ht="69.75" customHeight="1" x14ac:dyDescent="0.3">
      <c r="A38" s="14">
        <v>14</v>
      </c>
      <c r="B38" s="8" t="s">
        <v>66</v>
      </c>
      <c r="C38" s="19" t="s">
        <v>68</v>
      </c>
      <c r="D38" s="23" t="s">
        <v>28</v>
      </c>
      <c r="E38" s="15" t="s">
        <v>83</v>
      </c>
      <c r="F38" s="59">
        <v>42788</v>
      </c>
      <c r="G38" s="35" t="s">
        <v>6</v>
      </c>
      <c r="H38" s="22" t="s">
        <v>67</v>
      </c>
      <c r="I38" s="36" t="s">
        <v>139</v>
      </c>
      <c r="J38" s="15"/>
      <c r="K38" s="15" t="s">
        <v>206</v>
      </c>
      <c r="L38" s="15"/>
      <c r="M38" s="65" t="s">
        <v>200</v>
      </c>
      <c r="N38" s="129">
        <v>0.5</v>
      </c>
      <c r="O38" s="120" t="s">
        <v>16</v>
      </c>
      <c r="P38" s="15" t="s">
        <v>31</v>
      </c>
      <c r="Q38" s="54">
        <v>348012387</v>
      </c>
      <c r="R38" s="124">
        <v>254989218</v>
      </c>
      <c r="S38" s="135">
        <v>0</v>
      </c>
      <c r="T38" s="124">
        <f t="shared" si="4"/>
        <v>254989218</v>
      </c>
      <c r="U38" s="135">
        <v>0</v>
      </c>
    </row>
    <row r="39" spans="1:21" ht="67.5" customHeight="1" x14ac:dyDescent="0.3">
      <c r="A39" s="14">
        <v>15</v>
      </c>
      <c r="B39" s="8" t="s">
        <v>75</v>
      </c>
      <c r="C39" s="19" t="s">
        <v>76</v>
      </c>
      <c r="D39" s="23" t="s">
        <v>28</v>
      </c>
      <c r="E39" s="15" t="s">
        <v>83</v>
      </c>
      <c r="F39" s="59">
        <v>43122</v>
      </c>
      <c r="G39" s="35" t="s">
        <v>6</v>
      </c>
      <c r="H39" s="22" t="s">
        <v>77</v>
      </c>
      <c r="I39" s="36" t="s">
        <v>165</v>
      </c>
      <c r="J39" s="15"/>
      <c r="K39" s="15" t="s">
        <v>206</v>
      </c>
      <c r="L39" s="15"/>
      <c r="M39" s="65" t="s">
        <v>200</v>
      </c>
      <c r="N39" s="129">
        <v>0.5</v>
      </c>
      <c r="O39" s="120" t="s">
        <v>16</v>
      </c>
      <c r="P39" s="15" t="s">
        <v>31</v>
      </c>
      <c r="Q39" s="54">
        <v>348012387</v>
      </c>
      <c r="R39" s="124">
        <v>271775262</v>
      </c>
      <c r="S39" s="135">
        <v>0</v>
      </c>
      <c r="T39" s="124">
        <f t="shared" si="4"/>
        <v>271775262</v>
      </c>
      <c r="U39" s="135">
        <v>0</v>
      </c>
    </row>
    <row r="40" spans="1:21" ht="69.75" customHeight="1" x14ac:dyDescent="0.3">
      <c r="A40" s="14">
        <v>16</v>
      </c>
      <c r="B40" s="8" t="s">
        <v>69</v>
      </c>
      <c r="C40" s="19" t="s">
        <v>70</v>
      </c>
      <c r="D40" s="23" t="s">
        <v>65</v>
      </c>
      <c r="E40" s="15" t="s">
        <v>83</v>
      </c>
      <c r="F40" s="59">
        <v>42942</v>
      </c>
      <c r="G40" s="35" t="s">
        <v>6</v>
      </c>
      <c r="H40" s="22" t="s">
        <v>53</v>
      </c>
      <c r="I40" s="36" t="s">
        <v>166</v>
      </c>
      <c r="J40" s="15"/>
      <c r="K40" s="15" t="s">
        <v>206</v>
      </c>
      <c r="L40" s="15"/>
      <c r="M40" s="86" t="s">
        <v>201</v>
      </c>
      <c r="N40" s="128">
        <v>0.5</v>
      </c>
      <c r="O40" s="120" t="s">
        <v>16</v>
      </c>
      <c r="P40" s="15" t="s">
        <v>31</v>
      </c>
      <c r="Q40" s="54">
        <v>36885850</v>
      </c>
      <c r="R40" s="124">
        <v>10697610</v>
      </c>
      <c r="S40" s="135">
        <v>0</v>
      </c>
      <c r="T40" s="124">
        <f t="shared" si="4"/>
        <v>10697610</v>
      </c>
      <c r="U40" s="135">
        <v>0</v>
      </c>
    </row>
    <row r="41" spans="1:21" ht="92.25" customHeight="1" x14ac:dyDescent="0.3">
      <c r="A41" s="14">
        <v>17</v>
      </c>
      <c r="B41" s="8" t="s">
        <v>71</v>
      </c>
      <c r="C41" s="19" t="s">
        <v>72</v>
      </c>
      <c r="D41" s="23" t="s">
        <v>117</v>
      </c>
      <c r="E41" s="15" t="s">
        <v>83</v>
      </c>
      <c r="F41" s="59">
        <v>43264</v>
      </c>
      <c r="G41" s="35" t="s">
        <v>6</v>
      </c>
      <c r="H41" s="22" t="s">
        <v>35</v>
      </c>
      <c r="I41" s="36" t="s">
        <v>167</v>
      </c>
      <c r="J41" s="15"/>
      <c r="K41" s="15" t="s">
        <v>206</v>
      </c>
      <c r="L41" s="15"/>
      <c r="M41" s="86" t="s">
        <v>201</v>
      </c>
      <c r="N41" s="128">
        <v>0.5</v>
      </c>
      <c r="O41" s="120" t="s">
        <v>16</v>
      </c>
      <c r="P41" s="15" t="s">
        <v>31</v>
      </c>
      <c r="Q41" s="54">
        <v>32093790</v>
      </c>
      <c r="R41" s="124">
        <v>81536902</v>
      </c>
      <c r="S41" s="135">
        <v>0</v>
      </c>
      <c r="T41" s="124">
        <f t="shared" si="4"/>
        <v>81536902</v>
      </c>
      <c r="U41" s="135">
        <v>0</v>
      </c>
    </row>
    <row r="42" spans="1:21" ht="67.5" customHeight="1" x14ac:dyDescent="0.3">
      <c r="A42" s="14">
        <v>18</v>
      </c>
      <c r="B42" s="8" t="s">
        <v>73</v>
      </c>
      <c r="C42" s="19" t="s">
        <v>74</v>
      </c>
      <c r="D42" s="23" t="s">
        <v>28</v>
      </c>
      <c r="E42" s="15" t="s">
        <v>83</v>
      </c>
      <c r="F42" s="59">
        <v>43495</v>
      </c>
      <c r="G42" s="35" t="s">
        <v>6</v>
      </c>
      <c r="H42" s="22" t="s">
        <v>53</v>
      </c>
      <c r="I42" s="36" t="s">
        <v>168</v>
      </c>
      <c r="J42" s="15"/>
      <c r="K42" s="15" t="s">
        <v>206</v>
      </c>
      <c r="L42" s="15"/>
      <c r="M42" s="65" t="s">
        <v>200</v>
      </c>
      <c r="N42" s="129">
        <v>0.5</v>
      </c>
      <c r="O42" s="120" t="s">
        <v>16</v>
      </c>
      <c r="P42" s="15" t="s">
        <v>31</v>
      </c>
      <c r="Q42" s="54">
        <v>57072011</v>
      </c>
      <c r="R42" s="124">
        <v>57072011</v>
      </c>
      <c r="S42" s="135">
        <v>0</v>
      </c>
      <c r="T42" s="124">
        <f t="shared" si="4"/>
        <v>57072011</v>
      </c>
      <c r="U42" s="135">
        <v>0</v>
      </c>
    </row>
    <row r="43" spans="1:21" ht="84.75" customHeight="1" x14ac:dyDescent="0.3">
      <c r="A43" s="14">
        <v>19</v>
      </c>
      <c r="B43" s="8" t="s">
        <v>79</v>
      </c>
      <c r="C43" s="19" t="s">
        <v>80</v>
      </c>
      <c r="D43" s="23" t="s">
        <v>81</v>
      </c>
      <c r="E43" s="15" t="s">
        <v>83</v>
      </c>
      <c r="F43" s="59">
        <v>43670</v>
      </c>
      <c r="G43" s="35" t="s">
        <v>6</v>
      </c>
      <c r="H43" s="22" t="s">
        <v>35</v>
      </c>
      <c r="I43" s="36" t="s">
        <v>140</v>
      </c>
      <c r="J43" s="15"/>
      <c r="K43" s="15" t="s">
        <v>206</v>
      </c>
      <c r="L43" s="15"/>
      <c r="M43" s="86" t="s">
        <v>201</v>
      </c>
      <c r="N43" s="128">
        <v>0.5</v>
      </c>
      <c r="O43" s="120" t="s">
        <v>16</v>
      </c>
      <c r="P43" s="15" t="s">
        <v>31</v>
      </c>
      <c r="Q43" s="54">
        <v>62900000</v>
      </c>
      <c r="R43" s="124">
        <v>11976800</v>
      </c>
      <c r="S43" s="135">
        <v>0</v>
      </c>
      <c r="T43" s="124">
        <f t="shared" si="4"/>
        <v>11976800</v>
      </c>
      <c r="U43" s="135">
        <v>0</v>
      </c>
    </row>
    <row r="44" spans="1:21" ht="138" customHeight="1" x14ac:dyDescent="0.3">
      <c r="A44" s="14">
        <v>20</v>
      </c>
      <c r="B44" s="8" t="s">
        <v>90</v>
      </c>
      <c r="C44" s="19" t="s">
        <v>91</v>
      </c>
      <c r="D44" s="23" t="s">
        <v>92</v>
      </c>
      <c r="E44" s="15" t="s">
        <v>83</v>
      </c>
      <c r="F44" s="59">
        <v>44329</v>
      </c>
      <c r="G44" s="35" t="s">
        <v>6</v>
      </c>
      <c r="H44" s="22" t="s">
        <v>93</v>
      </c>
      <c r="I44" s="36" t="s">
        <v>94</v>
      </c>
      <c r="J44" s="15"/>
      <c r="K44" s="15" t="s">
        <v>206</v>
      </c>
      <c r="L44" s="15"/>
      <c r="M44" s="86" t="s">
        <v>201</v>
      </c>
      <c r="N44" s="128">
        <v>0.5</v>
      </c>
      <c r="O44" s="120" t="s">
        <v>31</v>
      </c>
      <c r="P44" s="15" t="s">
        <v>31</v>
      </c>
      <c r="Q44" s="54">
        <v>514068700</v>
      </c>
      <c r="R44" s="124">
        <v>514068700</v>
      </c>
      <c r="S44" s="135">
        <v>0</v>
      </c>
      <c r="T44" s="124">
        <f t="shared" si="4"/>
        <v>514068700</v>
      </c>
      <c r="U44" s="135">
        <v>0</v>
      </c>
    </row>
    <row r="45" spans="1:21" ht="30.75" customHeight="1" x14ac:dyDescent="0.3">
      <c r="B45" s="10"/>
      <c r="C45" s="17"/>
      <c r="D45" s="25"/>
      <c r="E45" s="31"/>
      <c r="F45" s="61"/>
      <c r="G45" s="37"/>
      <c r="H45" s="43"/>
      <c r="I45" s="44"/>
      <c r="J45" s="31"/>
      <c r="K45" s="31"/>
      <c r="L45" s="31"/>
      <c r="M45" s="45"/>
      <c r="N45" s="45"/>
      <c r="O45" s="122"/>
      <c r="P45" s="31"/>
      <c r="Q45" s="57">
        <f>SUM(Q25:Q44)</f>
        <v>2588288808</v>
      </c>
      <c r="R45" s="137">
        <f>SUM(R5:R44)</f>
        <v>5153838719</v>
      </c>
      <c r="S45" s="137">
        <f t="shared" ref="S45:U45" si="5">SUM(S5:S44)</f>
        <v>592192428</v>
      </c>
      <c r="T45" s="137">
        <f t="shared" si="5"/>
        <v>3427296714</v>
      </c>
      <c r="U45" s="137">
        <f t="shared" si="5"/>
        <v>74896453</v>
      </c>
    </row>
    <row r="46" spans="1:21" ht="69" customHeight="1" x14ac:dyDescent="0.3">
      <c r="B46" s="68" t="s">
        <v>158</v>
      </c>
      <c r="C46" s="9"/>
      <c r="D46" s="26"/>
      <c r="E46" s="32"/>
      <c r="F46" s="62"/>
      <c r="G46" s="46"/>
      <c r="H46" s="47"/>
      <c r="I46" s="48" t="s">
        <v>86</v>
      </c>
      <c r="J46" s="116"/>
      <c r="K46" s="116"/>
      <c r="L46" s="116"/>
      <c r="M46" s="50"/>
      <c r="N46" s="50"/>
      <c r="O46" s="123"/>
      <c r="P46" s="32"/>
      <c r="Q46" s="58" t="e">
        <f>SUM(#REF!,Q45)</f>
        <v>#REF!</v>
      </c>
      <c r="R46" s="124"/>
      <c r="S46" s="133"/>
      <c r="T46" s="133"/>
      <c r="U46" s="133"/>
    </row>
    <row r="47" spans="1:21" x14ac:dyDescent="0.3">
      <c r="R47" s="63"/>
      <c r="S47" s="63"/>
      <c r="T47" s="63"/>
      <c r="U47" s="63"/>
    </row>
    <row r="48" spans="1:21" ht="18" thickBot="1" x14ac:dyDescent="0.35">
      <c r="B48"/>
      <c r="C48" s="78"/>
      <c r="D48" s="77"/>
      <c r="E48" s="77"/>
      <c r="Q48" s="102"/>
      <c r="R48" s="63"/>
      <c r="S48" s="63"/>
      <c r="T48" s="63"/>
      <c r="U48" s="63"/>
    </row>
    <row r="49" spans="1:21" ht="19.5" thickBot="1" x14ac:dyDescent="0.35">
      <c r="B49" s="201" t="s">
        <v>188</v>
      </c>
      <c r="C49" s="202"/>
      <c r="D49" s="203"/>
      <c r="E49" s="77"/>
      <c r="R49" s="63"/>
      <c r="S49" s="63"/>
      <c r="T49" s="63"/>
      <c r="U49" s="63"/>
    </row>
    <row r="50" spans="1:21" ht="19.5" customHeight="1" thickBot="1" x14ac:dyDescent="0.35">
      <c r="B50" s="79" t="s">
        <v>182</v>
      </c>
      <c r="C50" s="80" t="s">
        <v>183</v>
      </c>
      <c r="D50" s="80" t="s">
        <v>184</v>
      </c>
      <c r="E50" s="77"/>
      <c r="Q50" s="103"/>
      <c r="R50" s="63"/>
      <c r="S50" s="63"/>
      <c r="T50" s="63"/>
      <c r="U50" s="63"/>
    </row>
    <row r="51" spans="1:21" ht="18" thickBot="1" x14ac:dyDescent="0.35">
      <c r="B51" s="84" t="s">
        <v>189</v>
      </c>
      <c r="C51" s="80">
        <v>9</v>
      </c>
      <c r="D51" s="101">
        <v>1057751072</v>
      </c>
      <c r="E51" s="77"/>
      <c r="R51" s="63"/>
      <c r="S51" s="63"/>
      <c r="T51" s="63"/>
      <c r="U51" s="63"/>
    </row>
    <row r="52" spans="1:21" ht="19.5" thickBot="1" x14ac:dyDescent="0.35">
      <c r="B52" s="85" t="s">
        <v>190</v>
      </c>
      <c r="C52" s="80">
        <v>9</v>
      </c>
      <c r="D52" s="101">
        <v>1976306689</v>
      </c>
      <c r="E52" s="105">
        <f>D52*1/100</f>
        <v>19763066.890000001</v>
      </c>
      <c r="R52" s="63"/>
      <c r="S52" s="63"/>
      <c r="T52" s="63"/>
      <c r="U52" s="63"/>
    </row>
    <row r="53" spans="1:21" ht="19.5" thickBot="1" x14ac:dyDescent="0.35">
      <c r="B53" s="83" t="s">
        <v>191</v>
      </c>
      <c r="C53" s="80">
        <v>2</v>
      </c>
      <c r="D53" s="101">
        <v>344629944</v>
      </c>
      <c r="E53" s="105">
        <f>D53*50/100</f>
        <v>172314972</v>
      </c>
      <c r="Q53" s="104"/>
      <c r="R53" s="63"/>
      <c r="S53" s="63"/>
      <c r="T53" s="63"/>
      <c r="U53" s="63"/>
    </row>
    <row r="54" spans="1:21" ht="17.25" x14ac:dyDescent="0.3">
      <c r="B54" s="199"/>
      <c r="C54" s="88"/>
      <c r="D54" s="89"/>
      <c r="E54" s="204">
        <f>SUM(E52:E53)</f>
        <v>192078038.88999999</v>
      </c>
      <c r="R54" s="63"/>
      <c r="S54" s="63"/>
      <c r="T54" s="63"/>
      <c r="U54" s="63"/>
    </row>
    <row r="55" spans="1:21" ht="19.5" customHeight="1" x14ac:dyDescent="0.3">
      <c r="B55" s="200"/>
      <c r="C55" s="90"/>
      <c r="D55" s="98">
        <f>D51+D52+D53</f>
        <v>3378687705</v>
      </c>
      <c r="E55" s="205"/>
      <c r="R55" s="63"/>
      <c r="S55" s="63"/>
      <c r="T55" s="63"/>
      <c r="U55" s="63"/>
    </row>
    <row r="56" spans="1:21" ht="18" customHeight="1" thickBot="1" x14ac:dyDescent="0.35">
      <c r="B56" s="200"/>
      <c r="C56" s="91"/>
      <c r="D56" s="92"/>
      <c r="E56" s="106"/>
      <c r="R56" s="63"/>
      <c r="S56" s="63"/>
      <c r="T56" s="63"/>
      <c r="U56" s="63"/>
    </row>
    <row r="57" spans="1:21" x14ac:dyDescent="0.3">
      <c r="B57" s="81"/>
      <c r="C57" s="82"/>
      <c r="D57" s="82"/>
      <c r="E57" s="106"/>
      <c r="R57" s="63"/>
      <c r="S57" s="63"/>
      <c r="T57" s="63"/>
      <c r="U57" s="63"/>
    </row>
    <row r="58" spans="1:21" x14ac:dyDescent="0.3">
      <c r="B58" s="81"/>
      <c r="C58" s="82"/>
      <c r="D58" s="82"/>
      <c r="E58" s="106"/>
      <c r="R58" s="63"/>
      <c r="S58" s="63"/>
      <c r="T58" s="63"/>
      <c r="U58" s="63"/>
    </row>
    <row r="59" spans="1:21" ht="18" customHeight="1" thickBot="1" x14ac:dyDescent="0.35">
      <c r="A59"/>
      <c r="B59"/>
      <c r="C59" s="78"/>
      <c r="D59" s="77"/>
      <c r="E59" s="106"/>
      <c r="H59" s="107">
        <f>E53+E63</f>
        <v>1094689961</v>
      </c>
    </row>
    <row r="60" spans="1:21" ht="19.5" customHeight="1" thickBot="1" x14ac:dyDescent="0.35">
      <c r="A60"/>
      <c r="B60" s="201" t="s">
        <v>187</v>
      </c>
      <c r="C60" s="202"/>
      <c r="D60" s="203"/>
      <c r="E60" s="106"/>
    </row>
    <row r="61" spans="1:21" ht="18" customHeight="1" thickBot="1" x14ac:dyDescent="0.35">
      <c r="A61"/>
      <c r="B61" s="79" t="s">
        <v>182</v>
      </c>
      <c r="C61" s="80" t="s">
        <v>183</v>
      </c>
      <c r="D61" s="80" t="s">
        <v>184</v>
      </c>
      <c r="E61" s="106"/>
    </row>
    <row r="62" spans="1:21" ht="19.5" thickBot="1" x14ac:dyDescent="0.35">
      <c r="A62"/>
      <c r="B62" s="87" t="s">
        <v>185</v>
      </c>
      <c r="C62" s="80">
        <v>6</v>
      </c>
      <c r="D62" s="101">
        <v>743538830</v>
      </c>
      <c r="E62" s="105">
        <f>D62*5/100</f>
        <v>37176941.5</v>
      </c>
    </row>
    <row r="63" spans="1:21" ht="19.5" thickBot="1" x14ac:dyDescent="0.35">
      <c r="A63"/>
      <c r="B63" s="83" t="s">
        <v>186</v>
      </c>
      <c r="C63" s="80">
        <v>14</v>
      </c>
      <c r="D63" s="101">
        <v>1844749978</v>
      </c>
      <c r="E63" s="105">
        <f>D63*50/100</f>
        <v>922374989</v>
      </c>
    </row>
    <row r="64" spans="1:21" x14ac:dyDescent="0.3">
      <c r="A64" s="198"/>
      <c r="B64" s="199"/>
      <c r="C64" s="93"/>
      <c r="D64" s="94"/>
      <c r="E64" s="106"/>
    </row>
    <row r="65" spans="1:5" x14ac:dyDescent="0.3">
      <c r="A65" s="198"/>
      <c r="B65" s="200"/>
      <c r="C65" s="95"/>
      <c r="D65" s="99">
        <f>D62+D63</f>
        <v>2588288808</v>
      </c>
      <c r="E65" s="105">
        <f>SUM(E62:E64)</f>
        <v>959551930.5</v>
      </c>
    </row>
    <row r="66" spans="1:5" ht="18" customHeight="1" thickBot="1" x14ac:dyDescent="0.35">
      <c r="A66"/>
      <c r="B66" s="200"/>
      <c r="C66" s="96"/>
      <c r="D66" s="97"/>
      <c r="E66" s="106"/>
    </row>
    <row r="67" spans="1:5" x14ac:dyDescent="0.3">
      <c r="A67"/>
      <c r="B67"/>
      <c r="C67" s="78"/>
      <c r="D67" s="77"/>
      <c r="E67" s="106"/>
    </row>
    <row r="68" spans="1:5" ht="31.5" x14ac:dyDescent="0.3">
      <c r="D68" s="100">
        <f>D55+D65</f>
        <v>5966976513</v>
      </c>
      <c r="E68" s="105">
        <f>E54+E65</f>
        <v>1151629969.3899999</v>
      </c>
    </row>
    <row r="72" spans="1:5" ht="18" customHeight="1" x14ac:dyDescent="0.3"/>
    <row r="73" spans="1:5" ht="21" x14ac:dyDescent="0.3">
      <c r="C73" s="108">
        <f>5153838719</f>
        <v>5153838719</v>
      </c>
      <c r="D73" s="109" t="s">
        <v>192</v>
      </c>
    </row>
  </sheetData>
  <autoFilter ref="B4:U46"/>
  <mergeCells count="10">
    <mergeCell ref="P3:R3"/>
    <mergeCell ref="B49:D49"/>
    <mergeCell ref="B54:B56"/>
    <mergeCell ref="E54:E55"/>
    <mergeCell ref="B60:D60"/>
    <mergeCell ref="A64:A65"/>
    <mergeCell ref="B64:B66"/>
    <mergeCell ref="F3:I3"/>
    <mergeCell ref="J3:L3"/>
    <mergeCell ref="B3:E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308"/>
  <sheetViews>
    <sheetView topLeftCell="G1" workbookViewId="0">
      <selection activeCell="U7" sqref="U7"/>
    </sheetView>
  </sheetViews>
  <sheetFormatPr baseColWidth="10" defaultRowHeight="15" x14ac:dyDescent="0.25"/>
  <cols>
    <col min="1" max="1" width="13.140625" style="138" customWidth="1"/>
    <col min="2" max="2" width="22.5703125" customWidth="1"/>
    <col min="3" max="3" width="33.42578125" customWidth="1"/>
    <col min="4" max="4" width="22.7109375" customWidth="1"/>
    <col min="5" max="5" width="17.28515625" customWidth="1"/>
    <col min="6" max="6" width="19.140625" customWidth="1"/>
    <col min="7" max="7" width="14.85546875" customWidth="1"/>
    <col min="8" max="8" width="13.42578125" style="139" hidden="1" customWidth="1"/>
    <col min="9" max="9" width="9.7109375" hidden="1" customWidth="1"/>
    <col min="10" max="10" width="14.42578125" customWidth="1"/>
    <col min="11" max="11" width="18.85546875" customWidth="1"/>
    <col min="12" max="12" width="23.42578125" customWidth="1"/>
    <col min="13" max="13" width="13.7109375" hidden="1" customWidth="1"/>
    <col min="14" max="14" width="10.42578125" hidden="1" customWidth="1"/>
    <col min="15" max="15" width="16" hidden="1" customWidth="1"/>
    <col min="16" max="16" width="16.28515625" hidden="1" customWidth="1"/>
    <col min="17" max="17" width="16.28515625" customWidth="1"/>
    <col min="18" max="18" width="14.5703125" customWidth="1"/>
    <col min="19" max="19" width="14" customWidth="1"/>
    <col min="20" max="20" width="13.7109375" customWidth="1"/>
    <col min="21" max="21" width="13" customWidth="1"/>
    <col min="22" max="22" width="9.5703125" customWidth="1"/>
  </cols>
  <sheetData>
    <row r="1" spans="1:22" ht="31.5" x14ac:dyDescent="0.25">
      <c r="A1" s="138" t="s">
        <v>213</v>
      </c>
      <c r="B1" t="s">
        <v>214</v>
      </c>
      <c r="C1" t="s">
        <v>215</v>
      </c>
      <c r="D1" t="s">
        <v>216</v>
      </c>
      <c r="E1" t="s">
        <v>217</v>
      </c>
      <c r="F1" t="s">
        <v>218</v>
      </c>
      <c r="G1" t="s">
        <v>219</v>
      </c>
      <c r="H1" s="139" t="s">
        <v>220</v>
      </c>
      <c r="I1" t="s">
        <v>221</v>
      </c>
      <c r="J1" t="s">
        <v>222</v>
      </c>
      <c r="K1" t="s">
        <v>223</v>
      </c>
      <c r="L1" t="s">
        <v>224</v>
      </c>
      <c r="M1" s="140" t="s">
        <v>225</v>
      </c>
      <c r="N1" s="140" t="s">
        <v>226</v>
      </c>
      <c r="O1" t="s">
        <v>227</v>
      </c>
      <c r="P1" t="s">
        <v>228</v>
      </c>
      <c r="Q1" s="141" t="s">
        <v>229</v>
      </c>
      <c r="R1" s="141" t="s">
        <v>230</v>
      </c>
      <c r="S1" s="134" t="s">
        <v>210</v>
      </c>
      <c r="T1" s="134" t="s">
        <v>211</v>
      </c>
      <c r="U1" s="142" t="s">
        <v>232</v>
      </c>
      <c r="V1" s="141" t="s">
        <v>231</v>
      </c>
    </row>
    <row r="2" spans="1:22" ht="31.5" x14ac:dyDescent="0.25">
      <c r="A2" s="143">
        <v>1</v>
      </c>
      <c r="B2" s="144" t="s">
        <v>233</v>
      </c>
      <c r="C2" s="145" t="s">
        <v>234</v>
      </c>
      <c r="D2" s="146" t="s">
        <v>235</v>
      </c>
      <c r="E2" s="147" t="s">
        <v>236</v>
      </c>
      <c r="F2" s="148">
        <v>123700000</v>
      </c>
      <c r="G2" s="149" t="s">
        <v>199</v>
      </c>
      <c r="H2" s="150" t="s">
        <v>237</v>
      </c>
      <c r="I2" s="151" t="s">
        <v>238</v>
      </c>
      <c r="J2" s="151" t="s">
        <v>239</v>
      </c>
      <c r="K2" s="147" t="s">
        <v>240</v>
      </c>
      <c r="L2" s="152" t="s">
        <v>241</v>
      </c>
      <c r="M2" s="146" t="s">
        <v>242</v>
      </c>
      <c r="N2" s="146" t="s">
        <v>242</v>
      </c>
      <c r="O2" s="146" t="s">
        <v>242</v>
      </c>
      <c r="P2" s="146" t="s">
        <v>242</v>
      </c>
      <c r="Q2" s="153">
        <f>+F2*J2</f>
        <v>12370000</v>
      </c>
      <c r="R2" s="146">
        <v>0</v>
      </c>
      <c r="S2" s="146">
        <v>0</v>
      </c>
      <c r="T2" s="146">
        <v>0</v>
      </c>
      <c r="U2" s="146"/>
      <c r="V2" s="146"/>
    </row>
    <row r="3" spans="1:22" ht="21" x14ac:dyDescent="0.25">
      <c r="A3" s="143">
        <v>2</v>
      </c>
      <c r="B3" s="144" t="s">
        <v>243</v>
      </c>
      <c r="C3" s="145" t="s">
        <v>244</v>
      </c>
      <c r="D3" s="146" t="s">
        <v>235</v>
      </c>
      <c r="E3" s="147" t="s">
        <v>236</v>
      </c>
      <c r="F3" s="148">
        <v>429600000</v>
      </c>
      <c r="G3" s="149" t="s">
        <v>199</v>
      </c>
      <c r="H3" s="150" t="s">
        <v>237</v>
      </c>
      <c r="I3" s="151" t="s">
        <v>245</v>
      </c>
      <c r="J3" s="151" t="s">
        <v>239</v>
      </c>
      <c r="K3" s="147" t="s">
        <v>246</v>
      </c>
      <c r="L3" s="152" t="s">
        <v>241</v>
      </c>
      <c r="M3" s="146" t="s">
        <v>242</v>
      </c>
      <c r="N3" s="146" t="s">
        <v>242</v>
      </c>
      <c r="O3" s="146" t="s">
        <v>242</v>
      </c>
      <c r="P3" s="146" t="s">
        <v>242</v>
      </c>
      <c r="Q3" s="153">
        <f t="shared" ref="Q3:Q4" si="0">+F3*J3</f>
        <v>42960000</v>
      </c>
      <c r="R3" s="146">
        <v>0</v>
      </c>
      <c r="S3" s="146">
        <v>0</v>
      </c>
      <c r="T3" s="146">
        <v>0</v>
      </c>
      <c r="U3" s="146"/>
      <c r="V3" s="146"/>
    </row>
    <row r="4" spans="1:22" ht="42" x14ac:dyDescent="0.25">
      <c r="A4" s="143">
        <v>3</v>
      </c>
      <c r="B4" s="144" t="s">
        <v>247</v>
      </c>
      <c r="C4" s="145" t="s">
        <v>248</v>
      </c>
      <c r="D4" s="146" t="s">
        <v>235</v>
      </c>
      <c r="E4" s="145" t="s">
        <v>236</v>
      </c>
      <c r="F4" s="148">
        <v>65259139</v>
      </c>
      <c r="G4" s="149" t="s">
        <v>199</v>
      </c>
      <c r="H4" s="150" t="s">
        <v>237</v>
      </c>
      <c r="I4" s="151" t="s">
        <v>249</v>
      </c>
      <c r="J4" s="151" t="s">
        <v>239</v>
      </c>
      <c r="K4" s="147" t="s">
        <v>250</v>
      </c>
      <c r="L4" s="152" t="s">
        <v>251</v>
      </c>
      <c r="M4" s="146" t="s">
        <v>242</v>
      </c>
      <c r="N4" s="146" t="s">
        <v>242</v>
      </c>
      <c r="O4" s="146" t="s">
        <v>242</v>
      </c>
      <c r="P4" s="146" t="s">
        <v>242</v>
      </c>
      <c r="Q4" s="153">
        <f t="shared" si="0"/>
        <v>6525913.9000000004</v>
      </c>
      <c r="R4" s="146">
        <v>0</v>
      </c>
      <c r="S4" s="146">
        <v>0</v>
      </c>
      <c r="T4" s="146">
        <v>0</v>
      </c>
      <c r="U4" s="146"/>
      <c r="V4" s="146"/>
    </row>
    <row r="5" spans="1:22" ht="42" x14ac:dyDescent="0.25">
      <c r="A5" s="154">
        <v>4</v>
      </c>
      <c r="B5" s="155" t="s">
        <v>252</v>
      </c>
      <c r="C5" s="145" t="s">
        <v>253</v>
      </c>
      <c r="D5" s="146" t="s">
        <v>235</v>
      </c>
      <c r="E5" s="147" t="s">
        <v>236</v>
      </c>
      <c r="F5" s="151" t="s">
        <v>254</v>
      </c>
      <c r="G5" s="149" t="s">
        <v>255</v>
      </c>
      <c r="H5" s="150" t="s">
        <v>237</v>
      </c>
      <c r="I5" s="151" t="s">
        <v>256</v>
      </c>
      <c r="J5" s="151" t="s">
        <v>257</v>
      </c>
      <c r="K5" s="147" t="s">
        <v>258</v>
      </c>
      <c r="L5" s="152" t="s">
        <v>259</v>
      </c>
      <c r="M5" s="156">
        <v>44707</v>
      </c>
      <c r="N5" s="156">
        <v>44782</v>
      </c>
      <c r="O5" s="148">
        <v>121066840</v>
      </c>
      <c r="P5" s="148">
        <v>121066840</v>
      </c>
      <c r="Q5" s="157">
        <f>+F5*50%</f>
        <v>175000000</v>
      </c>
      <c r="R5" s="157">
        <f>+Q5</f>
        <v>175000000</v>
      </c>
      <c r="S5" s="157">
        <f>+R5</f>
        <v>175000000</v>
      </c>
      <c r="T5" s="157">
        <v>0</v>
      </c>
      <c r="U5" s="146"/>
      <c r="V5" s="149"/>
    </row>
    <row r="6" spans="1:22" ht="21" x14ac:dyDescent="0.25">
      <c r="A6" s="154">
        <v>5</v>
      </c>
      <c r="B6" s="155" t="s">
        <v>260</v>
      </c>
      <c r="C6" s="147" t="s">
        <v>261</v>
      </c>
      <c r="D6" s="146" t="s">
        <v>235</v>
      </c>
      <c r="E6" s="147" t="s">
        <v>236</v>
      </c>
      <c r="F6" s="148">
        <v>689454000</v>
      </c>
      <c r="G6" s="149" t="s">
        <v>199</v>
      </c>
      <c r="H6" s="150" t="s">
        <v>237</v>
      </c>
      <c r="I6" s="151" t="s">
        <v>262</v>
      </c>
      <c r="J6" s="151" t="s">
        <v>239</v>
      </c>
      <c r="K6" s="147" t="s">
        <v>263</v>
      </c>
      <c r="L6" s="152" t="s">
        <v>264</v>
      </c>
      <c r="M6" s="146" t="s">
        <v>242</v>
      </c>
      <c r="N6" s="146" t="s">
        <v>242</v>
      </c>
      <c r="O6" s="146" t="s">
        <v>242</v>
      </c>
      <c r="P6" s="146" t="s">
        <v>242</v>
      </c>
      <c r="Q6" s="153">
        <f>+F6*J6</f>
        <v>68945400</v>
      </c>
      <c r="R6" s="146">
        <v>0</v>
      </c>
      <c r="S6" s="146">
        <v>0</v>
      </c>
      <c r="T6" s="146">
        <v>0</v>
      </c>
      <c r="U6" s="146"/>
      <c r="V6" s="146"/>
    </row>
    <row r="7" spans="1:22" ht="52.5" x14ac:dyDescent="0.25">
      <c r="A7" s="143">
        <v>6</v>
      </c>
      <c r="B7" s="144" t="s">
        <v>265</v>
      </c>
      <c r="C7" s="145" t="s">
        <v>266</v>
      </c>
      <c r="D7" s="146" t="s">
        <v>235</v>
      </c>
      <c r="E7" s="147" t="s">
        <v>267</v>
      </c>
      <c r="F7" s="151" t="s">
        <v>268</v>
      </c>
      <c r="G7" s="149" t="s">
        <v>255</v>
      </c>
      <c r="H7" s="150" t="s">
        <v>237</v>
      </c>
      <c r="I7" s="151" t="s">
        <v>269</v>
      </c>
      <c r="J7" s="151" t="s">
        <v>257</v>
      </c>
      <c r="K7" s="147" t="s">
        <v>270</v>
      </c>
      <c r="L7" s="152" t="s">
        <v>271</v>
      </c>
      <c r="M7" s="146" t="s">
        <v>242</v>
      </c>
      <c r="N7" s="146" t="s">
        <v>242</v>
      </c>
      <c r="O7" s="146" t="s">
        <v>242</v>
      </c>
      <c r="P7" s="146" t="s">
        <v>242</v>
      </c>
      <c r="Q7" s="157">
        <f>+F7*50%</f>
        <v>172363500</v>
      </c>
      <c r="R7" s="157">
        <f>+Q7</f>
        <v>172363500</v>
      </c>
      <c r="S7" s="157">
        <f>+R7</f>
        <v>172363500</v>
      </c>
      <c r="T7" s="157">
        <v>0</v>
      </c>
      <c r="U7" s="146"/>
      <c r="V7" s="149"/>
    </row>
    <row r="8" spans="1:22" ht="21" x14ac:dyDescent="0.25">
      <c r="A8" s="143">
        <v>7</v>
      </c>
      <c r="B8" s="144" t="s">
        <v>272</v>
      </c>
      <c r="C8" s="145" t="s">
        <v>273</v>
      </c>
      <c r="D8" s="146" t="s">
        <v>235</v>
      </c>
      <c r="E8" s="145" t="s">
        <v>236</v>
      </c>
      <c r="F8" s="148">
        <v>10000000000</v>
      </c>
      <c r="G8" s="149" t="s">
        <v>199</v>
      </c>
      <c r="H8" s="150" t="s">
        <v>237</v>
      </c>
      <c r="I8" s="151" t="s">
        <v>274</v>
      </c>
      <c r="J8" s="151" t="s">
        <v>239</v>
      </c>
      <c r="K8" s="147" t="s">
        <v>275</v>
      </c>
      <c r="L8" s="152" t="s">
        <v>276</v>
      </c>
      <c r="M8" s="146" t="s">
        <v>242</v>
      </c>
      <c r="N8" s="146" t="s">
        <v>242</v>
      </c>
      <c r="O8" s="146" t="s">
        <v>242</v>
      </c>
      <c r="P8" s="146" t="s">
        <v>242</v>
      </c>
      <c r="Q8" s="153">
        <f>+F8*J8</f>
        <v>1000000000</v>
      </c>
      <c r="R8" s="146">
        <v>0</v>
      </c>
      <c r="S8" s="146">
        <v>0</v>
      </c>
      <c r="T8" s="146">
        <v>0</v>
      </c>
      <c r="U8" s="146"/>
      <c r="V8" s="146"/>
    </row>
    <row r="9" spans="1:22" ht="63" x14ac:dyDescent="0.25">
      <c r="A9" s="143">
        <v>8</v>
      </c>
      <c r="B9" s="144" t="s">
        <v>277</v>
      </c>
      <c r="C9" s="147" t="s">
        <v>266</v>
      </c>
      <c r="D9" s="146" t="s">
        <v>235</v>
      </c>
      <c r="E9" s="147" t="s">
        <v>236</v>
      </c>
      <c r="F9" s="148">
        <v>5000000000</v>
      </c>
      <c r="G9" s="149" t="s">
        <v>199</v>
      </c>
      <c r="H9" s="150" t="s">
        <v>237</v>
      </c>
      <c r="I9" s="151" t="s">
        <v>278</v>
      </c>
      <c r="J9" s="151" t="s">
        <v>279</v>
      </c>
      <c r="K9" s="147" t="s">
        <v>280</v>
      </c>
      <c r="L9" s="152" t="s">
        <v>281</v>
      </c>
      <c r="M9" s="156">
        <v>44869</v>
      </c>
      <c r="N9" s="146" t="s">
        <v>242</v>
      </c>
      <c r="O9" s="146">
        <v>0</v>
      </c>
      <c r="P9" s="146">
        <v>0</v>
      </c>
      <c r="Q9" s="146">
        <f>+F9*J9</f>
        <v>0</v>
      </c>
      <c r="R9" s="146">
        <v>0</v>
      </c>
      <c r="S9" s="146">
        <v>0</v>
      </c>
      <c r="T9" s="146">
        <v>0</v>
      </c>
      <c r="U9" s="146"/>
      <c r="V9" s="146"/>
    </row>
    <row r="10" spans="1:22" ht="31.5" x14ac:dyDescent="0.25">
      <c r="A10" s="143">
        <v>9</v>
      </c>
      <c r="B10" s="144" t="s">
        <v>282</v>
      </c>
      <c r="C10" s="145" t="s">
        <v>283</v>
      </c>
      <c r="D10" s="146" t="s">
        <v>235</v>
      </c>
      <c r="E10" s="145" t="s">
        <v>236</v>
      </c>
      <c r="F10" s="148">
        <v>902200000</v>
      </c>
      <c r="G10" s="149" t="s">
        <v>200</v>
      </c>
      <c r="H10" s="150" t="s">
        <v>237</v>
      </c>
      <c r="I10" s="151" t="s">
        <v>284</v>
      </c>
      <c r="J10" s="151" t="s">
        <v>285</v>
      </c>
      <c r="K10" s="147" t="s">
        <v>286</v>
      </c>
      <c r="L10" s="152" t="s">
        <v>287</v>
      </c>
      <c r="M10" s="146" t="s">
        <v>242</v>
      </c>
      <c r="N10" s="146" t="s">
        <v>242</v>
      </c>
      <c r="O10" s="146" t="s">
        <v>242</v>
      </c>
      <c r="P10" s="146" t="s">
        <v>242</v>
      </c>
      <c r="Q10" s="157">
        <f>+F10*50%</f>
        <v>451100000</v>
      </c>
      <c r="R10" s="157">
        <f>+Q10</f>
        <v>451100000</v>
      </c>
      <c r="S10" s="157">
        <v>0</v>
      </c>
      <c r="T10" s="157">
        <f>+R10</f>
        <v>451100000</v>
      </c>
      <c r="U10" s="146"/>
      <c r="V10" s="149"/>
    </row>
    <row r="11" spans="1:22" ht="21" x14ac:dyDescent="0.25">
      <c r="A11" s="143">
        <v>10</v>
      </c>
      <c r="B11" s="144" t="s">
        <v>288</v>
      </c>
      <c r="C11" s="145" t="s">
        <v>261</v>
      </c>
      <c r="D11" s="146" t="s">
        <v>235</v>
      </c>
      <c r="E11" s="145" t="s">
        <v>236</v>
      </c>
      <c r="F11" s="148">
        <v>1600000000</v>
      </c>
      <c r="G11" s="149" t="s">
        <v>199</v>
      </c>
      <c r="H11" s="150" t="s">
        <v>237</v>
      </c>
      <c r="I11" s="151" t="s">
        <v>289</v>
      </c>
      <c r="J11" s="151" t="s">
        <v>239</v>
      </c>
      <c r="K11" s="147" t="s">
        <v>290</v>
      </c>
      <c r="L11" s="152" t="s">
        <v>291</v>
      </c>
      <c r="M11" s="146" t="s">
        <v>242</v>
      </c>
      <c r="N11" s="146" t="s">
        <v>242</v>
      </c>
      <c r="O11" s="146" t="s">
        <v>242</v>
      </c>
      <c r="P11" s="146" t="s">
        <v>242</v>
      </c>
      <c r="Q11" s="153">
        <f t="shared" ref="Q11:Q24" si="1">+F11*J11</f>
        <v>160000000</v>
      </c>
      <c r="R11" s="146">
        <v>0</v>
      </c>
      <c r="S11" s="146">
        <v>0</v>
      </c>
      <c r="T11" s="146">
        <v>0</v>
      </c>
      <c r="U11" s="146"/>
      <c r="V11" s="146"/>
    </row>
    <row r="12" spans="1:22" ht="42" x14ac:dyDescent="0.25">
      <c r="A12" s="143">
        <v>11</v>
      </c>
      <c r="B12" s="151" t="s">
        <v>292</v>
      </c>
      <c r="C12" s="145" t="s">
        <v>293</v>
      </c>
      <c r="D12" s="146" t="s">
        <v>235</v>
      </c>
      <c r="E12" s="145" t="s">
        <v>236</v>
      </c>
      <c r="F12" s="148">
        <v>3500000000</v>
      </c>
      <c r="G12" s="149" t="s">
        <v>199</v>
      </c>
      <c r="H12" s="150" t="s">
        <v>237</v>
      </c>
      <c r="I12" s="151" t="s">
        <v>294</v>
      </c>
      <c r="J12" s="151" t="s">
        <v>239</v>
      </c>
      <c r="K12" s="147" t="s">
        <v>295</v>
      </c>
      <c r="L12" s="152" t="s">
        <v>296</v>
      </c>
      <c r="M12" s="146" t="s">
        <v>242</v>
      </c>
      <c r="N12" s="146" t="s">
        <v>242</v>
      </c>
      <c r="O12" s="146" t="s">
        <v>242</v>
      </c>
      <c r="P12" s="146" t="s">
        <v>242</v>
      </c>
      <c r="Q12" s="153">
        <f t="shared" si="1"/>
        <v>350000000</v>
      </c>
      <c r="R12" s="146">
        <v>0</v>
      </c>
      <c r="S12" s="146">
        <v>0</v>
      </c>
      <c r="T12" s="146">
        <v>0</v>
      </c>
      <c r="U12" s="146"/>
      <c r="V12" s="146"/>
    </row>
    <row r="13" spans="1:22" ht="42" x14ac:dyDescent="0.25">
      <c r="A13" s="143">
        <v>12</v>
      </c>
      <c r="B13" s="144" t="s">
        <v>297</v>
      </c>
      <c r="C13" s="147" t="s">
        <v>298</v>
      </c>
      <c r="D13" s="146" t="s">
        <v>235</v>
      </c>
      <c r="E13" s="147" t="s">
        <v>236</v>
      </c>
      <c r="F13" s="148">
        <v>1840000000</v>
      </c>
      <c r="G13" s="149" t="s">
        <v>199</v>
      </c>
      <c r="H13" s="150" t="s">
        <v>237</v>
      </c>
      <c r="I13" s="151" t="s">
        <v>299</v>
      </c>
      <c r="J13" s="151" t="s">
        <v>239</v>
      </c>
      <c r="K13" s="147" t="s">
        <v>300</v>
      </c>
      <c r="L13" s="152" t="s">
        <v>301</v>
      </c>
      <c r="M13" s="146" t="s">
        <v>242</v>
      </c>
      <c r="N13" s="146" t="s">
        <v>242</v>
      </c>
      <c r="O13" s="146" t="s">
        <v>242</v>
      </c>
      <c r="P13" s="146" t="s">
        <v>242</v>
      </c>
      <c r="Q13" s="153">
        <f t="shared" si="1"/>
        <v>184000000</v>
      </c>
      <c r="R13" s="146">
        <v>0</v>
      </c>
      <c r="S13" s="146">
        <v>0</v>
      </c>
      <c r="T13" s="146">
        <v>0</v>
      </c>
      <c r="U13" s="146"/>
      <c r="V13" s="146"/>
    </row>
    <row r="14" spans="1:22" ht="42" x14ac:dyDescent="0.25">
      <c r="A14" s="143">
        <v>13</v>
      </c>
      <c r="B14" s="144" t="s">
        <v>302</v>
      </c>
      <c r="C14" s="147" t="s">
        <v>303</v>
      </c>
      <c r="D14" s="146" t="s">
        <v>235</v>
      </c>
      <c r="E14" s="147" t="s">
        <v>236</v>
      </c>
      <c r="F14" s="151">
        <v>2696284696</v>
      </c>
      <c r="G14" s="149" t="s">
        <v>199</v>
      </c>
      <c r="H14" s="150" t="s">
        <v>237</v>
      </c>
      <c r="I14" s="151" t="s">
        <v>304</v>
      </c>
      <c r="J14" s="151" t="s">
        <v>239</v>
      </c>
      <c r="K14" s="147" t="s">
        <v>305</v>
      </c>
      <c r="L14" s="152" t="s">
        <v>306</v>
      </c>
      <c r="M14" s="146" t="s">
        <v>242</v>
      </c>
      <c r="N14" s="146" t="s">
        <v>242</v>
      </c>
      <c r="O14" s="146" t="s">
        <v>242</v>
      </c>
      <c r="P14" s="146" t="s">
        <v>242</v>
      </c>
      <c r="Q14" s="153">
        <f t="shared" si="1"/>
        <v>269628469.60000002</v>
      </c>
      <c r="R14" s="146">
        <v>0</v>
      </c>
      <c r="S14" s="146">
        <v>0</v>
      </c>
      <c r="T14" s="146">
        <v>0</v>
      </c>
      <c r="U14" s="146"/>
      <c r="V14" s="146"/>
    </row>
    <row r="15" spans="1:22" ht="21" x14ac:dyDescent="0.25">
      <c r="A15" s="143">
        <v>14</v>
      </c>
      <c r="B15" s="144" t="s">
        <v>307</v>
      </c>
      <c r="C15" s="147" t="s">
        <v>308</v>
      </c>
      <c r="D15" s="146" t="s">
        <v>235</v>
      </c>
      <c r="E15" s="147" t="s">
        <v>236</v>
      </c>
      <c r="F15" s="148">
        <v>500000000</v>
      </c>
      <c r="G15" s="149" t="s">
        <v>199</v>
      </c>
      <c r="H15" s="150" t="s">
        <v>237</v>
      </c>
      <c r="I15" s="151" t="s">
        <v>309</v>
      </c>
      <c r="J15" s="151" t="s">
        <v>239</v>
      </c>
      <c r="K15" s="147" t="s">
        <v>310</v>
      </c>
      <c r="L15" s="152" t="s">
        <v>311</v>
      </c>
      <c r="M15" s="146" t="s">
        <v>242</v>
      </c>
      <c r="N15" s="146" t="s">
        <v>242</v>
      </c>
      <c r="O15" s="146" t="s">
        <v>242</v>
      </c>
      <c r="P15" s="146" t="s">
        <v>242</v>
      </c>
      <c r="Q15" s="153">
        <f t="shared" si="1"/>
        <v>50000000</v>
      </c>
      <c r="R15" s="146">
        <v>0</v>
      </c>
      <c r="S15" s="146">
        <v>0</v>
      </c>
      <c r="T15" s="146">
        <v>0</v>
      </c>
      <c r="U15" s="146"/>
      <c r="V15" s="146"/>
    </row>
    <row r="16" spans="1:22" ht="31.5" x14ac:dyDescent="0.25">
      <c r="A16" s="143">
        <v>15</v>
      </c>
      <c r="B16" s="144" t="s">
        <v>312</v>
      </c>
      <c r="C16" s="147" t="s">
        <v>313</v>
      </c>
      <c r="D16" s="146" t="s">
        <v>235</v>
      </c>
      <c r="E16" s="147" t="s">
        <v>236</v>
      </c>
      <c r="F16" s="148">
        <v>372496800</v>
      </c>
      <c r="G16" s="149" t="s">
        <v>199</v>
      </c>
      <c r="H16" s="150" t="s">
        <v>237</v>
      </c>
      <c r="I16" s="151" t="s">
        <v>314</v>
      </c>
      <c r="J16" s="151" t="s">
        <v>239</v>
      </c>
      <c r="K16" s="147" t="s">
        <v>315</v>
      </c>
      <c r="L16" s="152" t="s">
        <v>316</v>
      </c>
      <c r="M16" s="146" t="s">
        <v>242</v>
      </c>
      <c r="N16" s="146" t="s">
        <v>242</v>
      </c>
      <c r="O16" s="146" t="s">
        <v>242</v>
      </c>
      <c r="P16" s="146" t="s">
        <v>242</v>
      </c>
      <c r="Q16" s="153">
        <f t="shared" si="1"/>
        <v>37249680</v>
      </c>
      <c r="R16" s="146">
        <v>0</v>
      </c>
      <c r="S16" s="146">
        <v>0</v>
      </c>
      <c r="T16" s="146">
        <v>0</v>
      </c>
      <c r="U16" s="146"/>
      <c r="V16" s="146"/>
    </row>
    <row r="17" spans="1:22" ht="21" x14ac:dyDescent="0.25">
      <c r="A17" s="143">
        <v>16</v>
      </c>
      <c r="B17" s="144" t="s">
        <v>317</v>
      </c>
      <c r="C17" s="147" t="s">
        <v>234</v>
      </c>
      <c r="D17" s="146" t="s">
        <v>235</v>
      </c>
      <c r="E17" s="147" t="s">
        <v>236</v>
      </c>
      <c r="F17" s="148">
        <v>1067646603</v>
      </c>
      <c r="G17" s="149" t="s">
        <v>199</v>
      </c>
      <c r="H17" s="150" t="s">
        <v>237</v>
      </c>
      <c r="I17" s="151" t="s">
        <v>318</v>
      </c>
      <c r="J17" s="151" t="s">
        <v>239</v>
      </c>
      <c r="K17" s="147" t="s">
        <v>319</v>
      </c>
      <c r="L17" s="152" t="s">
        <v>320</v>
      </c>
      <c r="M17" s="146" t="s">
        <v>242</v>
      </c>
      <c r="N17" s="146" t="s">
        <v>242</v>
      </c>
      <c r="O17" s="146" t="s">
        <v>242</v>
      </c>
      <c r="P17" s="146" t="s">
        <v>242</v>
      </c>
      <c r="Q17" s="153">
        <f t="shared" si="1"/>
        <v>106764660.30000001</v>
      </c>
      <c r="R17" s="146">
        <v>0</v>
      </c>
      <c r="S17" s="146">
        <v>0</v>
      </c>
      <c r="T17" s="146">
        <v>0</v>
      </c>
      <c r="U17" s="146"/>
      <c r="V17" s="146"/>
    </row>
    <row r="18" spans="1:22" ht="42" x14ac:dyDescent="0.25">
      <c r="A18" s="143">
        <v>17</v>
      </c>
      <c r="B18" s="144" t="s">
        <v>321</v>
      </c>
      <c r="C18" s="147" t="s">
        <v>322</v>
      </c>
      <c r="D18" s="146" t="s">
        <v>235</v>
      </c>
      <c r="E18" s="147" t="s">
        <v>236</v>
      </c>
      <c r="F18" s="148">
        <v>574287527</v>
      </c>
      <c r="G18" s="149" t="s">
        <v>199</v>
      </c>
      <c r="H18" s="150" t="s">
        <v>237</v>
      </c>
      <c r="I18" s="151" t="s">
        <v>323</v>
      </c>
      <c r="J18" s="151" t="s">
        <v>239</v>
      </c>
      <c r="K18" s="147" t="s">
        <v>324</v>
      </c>
      <c r="L18" s="152" t="s">
        <v>325</v>
      </c>
      <c r="M18" s="146" t="s">
        <v>242</v>
      </c>
      <c r="N18" s="146" t="s">
        <v>242</v>
      </c>
      <c r="O18" s="146" t="s">
        <v>242</v>
      </c>
      <c r="P18" s="146" t="s">
        <v>242</v>
      </c>
      <c r="Q18" s="153">
        <f t="shared" si="1"/>
        <v>57428752.700000003</v>
      </c>
      <c r="R18" s="146">
        <v>0</v>
      </c>
      <c r="S18" s="146">
        <v>0</v>
      </c>
      <c r="T18" s="146">
        <v>0</v>
      </c>
      <c r="U18" s="146"/>
      <c r="V18" s="146"/>
    </row>
    <row r="19" spans="1:22" ht="21" x14ac:dyDescent="0.25">
      <c r="A19" s="143">
        <v>18</v>
      </c>
      <c r="B19" s="144" t="s">
        <v>326</v>
      </c>
      <c r="C19" s="147" t="s">
        <v>327</v>
      </c>
      <c r="D19" s="146" t="s">
        <v>235</v>
      </c>
      <c r="E19" s="147" t="s">
        <v>236</v>
      </c>
      <c r="F19" s="148">
        <v>781242000</v>
      </c>
      <c r="G19" s="149" t="s">
        <v>199</v>
      </c>
      <c r="H19" s="150" t="s">
        <v>237</v>
      </c>
      <c r="I19" s="151" t="s">
        <v>323</v>
      </c>
      <c r="J19" s="151" t="s">
        <v>239</v>
      </c>
      <c r="K19" s="147" t="s">
        <v>328</v>
      </c>
      <c r="L19" s="152" t="s">
        <v>329</v>
      </c>
      <c r="M19" s="146" t="s">
        <v>242</v>
      </c>
      <c r="N19" s="146" t="s">
        <v>242</v>
      </c>
      <c r="O19" s="146" t="s">
        <v>242</v>
      </c>
      <c r="P19" s="146" t="s">
        <v>242</v>
      </c>
      <c r="Q19" s="153">
        <f t="shared" si="1"/>
        <v>78124200</v>
      </c>
      <c r="R19" s="146">
        <v>0</v>
      </c>
      <c r="S19" s="146">
        <v>0</v>
      </c>
      <c r="T19" s="146">
        <v>0</v>
      </c>
      <c r="U19" s="146"/>
      <c r="V19" s="146"/>
    </row>
    <row r="20" spans="1:22" ht="42" x14ac:dyDescent="0.25">
      <c r="A20" s="143">
        <v>19</v>
      </c>
      <c r="B20" s="144" t="s">
        <v>330</v>
      </c>
      <c r="C20" s="147" t="s">
        <v>266</v>
      </c>
      <c r="D20" s="146" t="s">
        <v>235</v>
      </c>
      <c r="E20" s="147" t="s">
        <v>236</v>
      </c>
      <c r="F20" s="148">
        <v>3210000000</v>
      </c>
      <c r="G20" s="149" t="s">
        <v>199</v>
      </c>
      <c r="H20" s="150" t="s">
        <v>237</v>
      </c>
      <c r="I20" s="151" t="s">
        <v>331</v>
      </c>
      <c r="J20" s="151" t="s">
        <v>239</v>
      </c>
      <c r="K20" s="147" t="s">
        <v>332</v>
      </c>
      <c r="L20" s="152" t="s">
        <v>306</v>
      </c>
      <c r="M20" s="146" t="s">
        <v>242</v>
      </c>
      <c r="N20" s="146" t="s">
        <v>242</v>
      </c>
      <c r="O20" s="146" t="s">
        <v>242</v>
      </c>
      <c r="P20" s="146" t="s">
        <v>242</v>
      </c>
      <c r="Q20" s="153">
        <f t="shared" si="1"/>
        <v>321000000</v>
      </c>
      <c r="R20" s="146">
        <v>0</v>
      </c>
      <c r="S20" s="146">
        <v>0</v>
      </c>
      <c r="T20" s="146">
        <v>0</v>
      </c>
      <c r="U20" s="146"/>
      <c r="V20" s="146"/>
    </row>
    <row r="21" spans="1:22" ht="42" x14ac:dyDescent="0.25">
      <c r="A21" s="143">
        <v>20</v>
      </c>
      <c r="B21" s="144" t="s">
        <v>333</v>
      </c>
      <c r="C21" s="147" t="s">
        <v>334</v>
      </c>
      <c r="D21" s="146" t="s">
        <v>235</v>
      </c>
      <c r="E21" s="147" t="s">
        <v>236</v>
      </c>
      <c r="F21" s="148">
        <v>1190000000</v>
      </c>
      <c r="G21" s="149" t="s">
        <v>199</v>
      </c>
      <c r="H21" s="150" t="s">
        <v>237</v>
      </c>
      <c r="I21" s="151" t="s">
        <v>335</v>
      </c>
      <c r="J21" s="151" t="s">
        <v>239</v>
      </c>
      <c r="K21" s="147" t="s">
        <v>336</v>
      </c>
      <c r="L21" s="152" t="s">
        <v>306</v>
      </c>
      <c r="M21" s="146" t="s">
        <v>242</v>
      </c>
      <c r="N21" s="146" t="s">
        <v>242</v>
      </c>
      <c r="O21" s="146" t="s">
        <v>242</v>
      </c>
      <c r="P21" s="146" t="s">
        <v>242</v>
      </c>
      <c r="Q21" s="153">
        <f t="shared" si="1"/>
        <v>119000000</v>
      </c>
      <c r="R21" s="146">
        <v>0</v>
      </c>
      <c r="S21" s="146">
        <v>0</v>
      </c>
      <c r="T21" s="146">
        <v>0</v>
      </c>
      <c r="U21" s="146"/>
      <c r="V21" s="146"/>
    </row>
    <row r="22" spans="1:22" ht="42" x14ac:dyDescent="0.25">
      <c r="A22" s="143">
        <v>21</v>
      </c>
      <c r="B22" s="144" t="s">
        <v>337</v>
      </c>
      <c r="C22" s="147" t="s">
        <v>338</v>
      </c>
      <c r="D22" s="146" t="s">
        <v>235</v>
      </c>
      <c r="E22" s="147" t="s">
        <v>236</v>
      </c>
      <c r="F22" s="148">
        <v>720000000</v>
      </c>
      <c r="G22" s="149" t="s">
        <v>199</v>
      </c>
      <c r="H22" s="150" t="s">
        <v>237</v>
      </c>
      <c r="I22" s="151" t="s">
        <v>339</v>
      </c>
      <c r="J22" s="151" t="s">
        <v>239</v>
      </c>
      <c r="K22" s="147" t="s">
        <v>340</v>
      </c>
      <c r="L22" s="152" t="s">
        <v>306</v>
      </c>
      <c r="M22" s="146" t="s">
        <v>242</v>
      </c>
      <c r="N22" s="146" t="s">
        <v>242</v>
      </c>
      <c r="O22" s="146" t="s">
        <v>242</v>
      </c>
      <c r="P22" s="146" t="s">
        <v>242</v>
      </c>
      <c r="Q22" s="153">
        <f t="shared" si="1"/>
        <v>72000000</v>
      </c>
      <c r="R22" s="146">
        <v>0</v>
      </c>
      <c r="S22" s="146">
        <v>0</v>
      </c>
      <c r="T22" s="146">
        <v>0</v>
      </c>
      <c r="U22" s="146"/>
      <c r="V22" s="146"/>
    </row>
    <row r="23" spans="1:22" ht="31.5" x14ac:dyDescent="0.25">
      <c r="A23" s="143">
        <v>22</v>
      </c>
      <c r="B23" s="144" t="s">
        <v>341</v>
      </c>
      <c r="C23" s="147" t="s">
        <v>342</v>
      </c>
      <c r="D23" s="146" t="s">
        <v>235</v>
      </c>
      <c r="E23" s="147" t="s">
        <v>236</v>
      </c>
      <c r="F23" s="148">
        <v>2550000000</v>
      </c>
      <c r="G23" s="149" t="s">
        <v>199</v>
      </c>
      <c r="H23" s="150" t="s">
        <v>237</v>
      </c>
      <c r="I23" s="151" t="s">
        <v>343</v>
      </c>
      <c r="J23" s="151" t="s">
        <v>239</v>
      </c>
      <c r="K23" s="147" t="s">
        <v>344</v>
      </c>
      <c r="L23" s="152" t="s">
        <v>345</v>
      </c>
      <c r="M23" s="146" t="s">
        <v>242</v>
      </c>
      <c r="N23" s="146" t="s">
        <v>242</v>
      </c>
      <c r="O23" s="146" t="s">
        <v>242</v>
      </c>
      <c r="P23" s="146" t="s">
        <v>242</v>
      </c>
      <c r="Q23" s="153">
        <f t="shared" si="1"/>
        <v>255000000</v>
      </c>
      <c r="R23" s="146">
        <v>0</v>
      </c>
      <c r="S23" s="146">
        <v>0</v>
      </c>
      <c r="T23" s="146">
        <v>0</v>
      </c>
      <c r="U23" s="146"/>
      <c r="V23" s="146"/>
    </row>
    <row r="24" spans="1:22" ht="21" x14ac:dyDescent="0.25">
      <c r="A24" s="143">
        <v>23</v>
      </c>
      <c r="B24" s="144" t="s">
        <v>346</v>
      </c>
      <c r="C24" s="147" t="s">
        <v>347</v>
      </c>
      <c r="D24" s="146" t="s">
        <v>235</v>
      </c>
      <c r="E24" s="147" t="s">
        <v>236</v>
      </c>
      <c r="F24" s="148">
        <v>400000000</v>
      </c>
      <c r="G24" s="149" t="s">
        <v>199</v>
      </c>
      <c r="H24" s="150" t="s">
        <v>237</v>
      </c>
      <c r="I24" s="151" t="s">
        <v>348</v>
      </c>
      <c r="J24" s="151" t="s">
        <v>239</v>
      </c>
      <c r="K24" s="147" t="s">
        <v>349</v>
      </c>
      <c r="L24" s="152" t="s">
        <v>264</v>
      </c>
      <c r="M24" s="146" t="s">
        <v>242</v>
      </c>
      <c r="N24" s="146" t="s">
        <v>242</v>
      </c>
      <c r="O24" s="146" t="s">
        <v>242</v>
      </c>
      <c r="P24" s="146" t="s">
        <v>242</v>
      </c>
      <c r="Q24" s="153">
        <f t="shared" si="1"/>
        <v>40000000</v>
      </c>
      <c r="R24" s="146">
        <v>0</v>
      </c>
      <c r="S24" s="146">
        <v>0</v>
      </c>
      <c r="T24" s="146">
        <v>0</v>
      </c>
      <c r="U24" s="146"/>
      <c r="V24" s="146"/>
    </row>
    <row r="25" spans="1:22" ht="31.5" x14ac:dyDescent="0.25">
      <c r="A25" s="143">
        <v>24</v>
      </c>
      <c r="B25" s="144" t="s">
        <v>350</v>
      </c>
      <c r="C25" s="147" t="s">
        <v>351</v>
      </c>
      <c r="D25" s="146" t="s">
        <v>235</v>
      </c>
      <c r="E25" s="147" t="s">
        <v>236</v>
      </c>
      <c r="F25" s="148">
        <v>374000000</v>
      </c>
      <c r="G25" s="149" t="s">
        <v>201</v>
      </c>
      <c r="H25" s="150" t="s">
        <v>237</v>
      </c>
      <c r="I25" s="151" t="s">
        <v>352</v>
      </c>
      <c r="J25" s="151" t="s">
        <v>285</v>
      </c>
      <c r="K25" s="147" t="s">
        <v>353</v>
      </c>
      <c r="L25" s="152" t="s">
        <v>354</v>
      </c>
      <c r="M25" s="146" t="s">
        <v>242</v>
      </c>
      <c r="N25" s="146" t="s">
        <v>242</v>
      </c>
      <c r="O25" s="146" t="s">
        <v>242</v>
      </c>
      <c r="P25" s="146" t="s">
        <v>242</v>
      </c>
      <c r="Q25" s="157">
        <f>+F25*50%</f>
        <v>187000000</v>
      </c>
      <c r="R25" s="157">
        <f>+Q25</f>
        <v>187000000</v>
      </c>
      <c r="S25" s="157">
        <v>0</v>
      </c>
      <c r="T25" s="157">
        <f>+R25</f>
        <v>187000000</v>
      </c>
      <c r="U25" s="146"/>
      <c r="V25" s="149"/>
    </row>
    <row r="26" spans="1:22" ht="73.5" x14ac:dyDescent="0.25">
      <c r="A26" s="143">
        <v>25</v>
      </c>
      <c r="B26" s="144" t="s">
        <v>355</v>
      </c>
      <c r="C26" s="147" t="s">
        <v>356</v>
      </c>
      <c r="D26" s="146" t="s">
        <v>235</v>
      </c>
      <c r="E26" s="147" t="s">
        <v>236</v>
      </c>
      <c r="F26" s="148">
        <v>5250000000</v>
      </c>
      <c r="G26" s="149" t="s">
        <v>199</v>
      </c>
      <c r="H26" s="150" t="s">
        <v>237</v>
      </c>
      <c r="I26" s="151" t="s">
        <v>357</v>
      </c>
      <c r="J26" s="151" t="s">
        <v>239</v>
      </c>
      <c r="K26" s="147" t="s">
        <v>358</v>
      </c>
      <c r="L26" s="152" t="s">
        <v>359</v>
      </c>
      <c r="M26" s="146" t="s">
        <v>242</v>
      </c>
      <c r="N26" s="146" t="s">
        <v>242</v>
      </c>
      <c r="O26" s="146" t="s">
        <v>242</v>
      </c>
      <c r="P26" s="146" t="s">
        <v>242</v>
      </c>
      <c r="Q26" s="153">
        <f t="shared" ref="Q26:Q28" si="2">+F26*J26</f>
        <v>525000000</v>
      </c>
      <c r="R26" s="146">
        <v>0</v>
      </c>
      <c r="S26" s="146">
        <v>0</v>
      </c>
      <c r="T26" s="146">
        <v>0</v>
      </c>
      <c r="U26" s="146"/>
      <c r="V26" s="146"/>
    </row>
    <row r="27" spans="1:22" ht="31.5" x14ac:dyDescent="0.25">
      <c r="A27" s="143">
        <v>26</v>
      </c>
      <c r="B27" s="144" t="s">
        <v>360</v>
      </c>
      <c r="C27" s="147" t="s">
        <v>361</v>
      </c>
      <c r="D27" s="146" t="s">
        <v>235</v>
      </c>
      <c r="E27" s="147" t="s">
        <v>236</v>
      </c>
      <c r="F27" s="148">
        <v>1543589840</v>
      </c>
      <c r="G27" s="149" t="s">
        <v>199</v>
      </c>
      <c r="H27" s="150" t="s">
        <v>237</v>
      </c>
      <c r="I27" s="151" t="s">
        <v>343</v>
      </c>
      <c r="J27" s="151" t="s">
        <v>239</v>
      </c>
      <c r="K27" s="147" t="s">
        <v>362</v>
      </c>
      <c r="L27" s="152" t="s">
        <v>363</v>
      </c>
      <c r="M27" s="146" t="s">
        <v>242</v>
      </c>
      <c r="N27" s="146" t="s">
        <v>242</v>
      </c>
      <c r="O27" s="146" t="s">
        <v>242</v>
      </c>
      <c r="P27" s="146" t="s">
        <v>242</v>
      </c>
      <c r="Q27" s="153">
        <f t="shared" si="2"/>
        <v>154358984</v>
      </c>
      <c r="R27" s="146">
        <v>0</v>
      </c>
      <c r="S27" s="146">
        <v>0</v>
      </c>
      <c r="T27" s="146">
        <v>0</v>
      </c>
      <c r="U27" s="146"/>
      <c r="V27" s="146"/>
    </row>
    <row r="28" spans="1:22" ht="31.5" x14ac:dyDescent="0.25">
      <c r="A28" s="143">
        <v>27</v>
      </c>
      <c r="B28" s="144" t="s">
        <v>364</v>
      </c>
      <c r="C28" s="147" t="s">
        <v>365</v>
      </c>
      <c r="D28" s="146" t="s">
        <v>235</v>
      </c>
      <c r="E28" s="147" t="s">
        <v>236</v>
      </c>
      <c r="F28" s="148">
        <v>10000000000</v>
      </c>
      <c r="G28" s="149" t="s">
        <v>199</v>
      </c>
      <c r="H28" s="150" t="s">
        <v>237</v>
      </c>
      <c r="I28" s="151" t="s">
        <v>366</v>
      </c>
      <c r="J28" s="151" t="s">
        <v>239</v>
      </c>
      <c r="K28" s="147" t="s">
        <v>367</v>
      </c>
      <c r="L28" s="152" t="s">
        <v>368</v>
      </c>
      <c r="M28" s="146" t="s">
        <v>242</v>
      </c>
      <c r="N28" s="146" t="s">
        <v>242</v>
      </c>
      <c r="O28" s="146" t="s">
        <v>242</v>
      </c>
      <c r="P28" s="146" t="s">
        <v>242</v>
      </c>
      <c r="Q28" s="153">
        <f t="shared" si="2"/>
        <v>1000000000</v>
      </c>
      <c r="R28" s="146">
        <v>0</v>
      </c>
      <c r="S28" s="146">
        <v>0</v>
      </c>
      <c r="T28" s="146">
        <v>0</v>
      </c>
      <c r="U28" s="146"/>
      <c r="V28" s="146"/>
    </row>
    <row r="29" spans="1:22" ht="89.25" customHeight="1" x14ac:dyDescent="0.25">
      <c r="A29" s="143">
        <v>28</v>
      </c>
      <c r="B29" s="158" t="s">
        <v>369</v>
      </c>
      <c r="C29" s="159" t="s">
        <v>370</v>
      </c>
      <c r="D29" s="146" t="s">
        <v>235</v>
      </c>
      <c r="E29" s="147" t="s">
        <v>236</v>
      </c>
      <c r="F29" s="148">
        <v>1430000000</v>
      </c>
      <c r="G29" s="160" t="s">
        <v>371</v>
      </c>
      <c r="H29" s="150" t="s">
        <v>237</v>
      </c>
      <c r="I29" s="151" t="s">
        <v>372</v>
      </c>
      <c r="J29" s="151" t="s">
        <v>373</v>
      </c>
      <c r="K29" s="147" t="s">
        <v>374</v>
      </c>
      <c r="L29" s="152" t="s">
        <v>375</v>
      </c>
      <c r="M29" s="156">
        <v>44740</v>
      </c>
      <c r="N29" s="156">
        <v>44796</v>
      </c>
      <c r="O29" s="146">
        <v>100000000</v>
      </c>
      <c r="P29" s="146" t="s">
        <v>242</v>
      </c>
      <c r="Q29" s="161">
        <f>+F29*75%</f>
        <v>1072500000</v>
      </c>
      <c r="R29" s="161">
        <f>+F29*75%</f>
        <v>1072500000</v>
      </c>
      <c r="S29" s="161"/>
      <c r="T29" s="146">
        <v>0</v>
      </c>
      <c r="U29" s="161">
        <v>100000000</v>
      </c>
      <c r="V29" s="162"/>
    </row>
    <row r="30" spans="1:22" ht="21" x14ac:dyDescent="0.25">
      <c r="A30" s="143">
        <v>29</v>
      </c>
      <c r="B30" s="144" t="s">
        <v>376</v>
      </c>
      <c r="C30" s="147" t="s">
        <v>234</v>
      </c>
      <c r="D30" s="146" t="s">
        <v>235</v>
      </c>
      <c r="E30" s="147" t="s">
        <v>236</v>
      </c>
      <c r="F30" s="148">
        <v>2156000000</v>
      </c>
      <c r="G30" s="149" t="s">
        <v>199</v>
      </c>
      <c r="H30" s="150" t="s">
        <v>237</v>
      </c>
      <c r="I30" s="151" t="s">
        <v>377</v>
      </c>
      <c r="J30" s="151" t="s">
        <v>239</v>
      </c>
      <c r="K30" s="147" t="s">
        <v>378</v>
      </c>
      <c r="L30" s="152" t="s">
        <v>379</v>
      </c>
      <c r="M30" s="146" t="s">
        <v>242</v>
      </c>
      <c r="N30" s="146" t="s">
        <v>242</v>
      </c>
      <c r="O30" s="146" t="s">
        <v>242</v>
      </c>
      <c r="P30" s="146" t="s">
        <v>242</v>
      </c>
      <c r="Q30" s="153">
        <f>+F30*J30</f>
        <v>215600000</v>
      </c>
      <c r="R30" s="146">
        <v>0</v>
      </c>
      <c r="S30" s="146">
        <v>0</v>
      </c>
      <c r="T30" s="146">
        <v>0</v>
      </c>
      <c r="U30" s="146"/>
      <c r="V30" s="146"/>
    </row>
    <row r="31" spans="1:22" ht="31.5" x14ac:dyDescent="0.25">
      <c r="A31" s="143">
        <v>30</v>
      </c>
      <c r="B31" s="144" t="s">
        <v>380</v>
      </c>
      <c r="C31" s="147" t="s">
        <v>381</v>
      </c>
      <c r="D31" s="146" t="s">
        <v>235</v>
      </c>
      <c r="E31" s="147" t="s">
        <v>236</v>
      </c>
      <c r="F31" s="148">
        <v>1034181000</v>
      </c>
      <c r="G31" s="149" t="s">
        <v>201</v>
      </c>
      <c r="H31" s="150" t="s">
        <v>237</v>
      </c>
      <c r="I31" s="151" t="s">
        <v>382</v>
      </c>
      <c r="J31" s="151" t="s">
        <v>285</v>
      </c>
      <c r="K31" s="147" t="s">
        <v>383</v>
      </c>
      <c r="L31" s="152" t="s">
        <v>384</v>
      </c>
      <c r="M31" s="146" t="s">
        <v>242</v>
      </c>
      <c r="N31" s="146" t="s">
        <v>242</v>
      </c>
      <c r="O31" s="146" t="s">
        <v>242</v>
      </c>
      <c r="P31" s="146" t="s">
        <v>242</v>
      </c>
      <c r="Q31" s="157">
        <f>+F31*50%</f>
        <v>517090500</v>
      </c>
      <c r="R31" s="157">
        <f>+Q31</f>
        <v>517090500</v>
      </c>
      <c r="S31" s="157">
        <v>0</v>
      </c>
      <c r="T31" s="157">
        <f>+R31</f>
        <v>517090500</v>
      </c>
      <c r="U31" s="146"/>
      <c r="V31" s="149"/>
    </row>
    <row r="32" spans="1:22" ht="42" x14ac:dyDescent="0.25">
      <c r="A32" s="143">
        <v>31</v>
      </c>
      <c r="B32" s="144" t="s">
        <v>385</v>
      </c>
      <c r="C32" s="149" t="s">
        <v>338</v>
      </c>
      <c r="D32" s="146" t="s">
        <v>235</v>
      </c>
      <c r="E32" s="147" t="s">
        <v>236</v>
      </c>
      <c r="F32" s="148">
        <v>1937628000</v>
      </c>
      <c r="G32" s="149" t="s">
        <v>199</v>
      </c>
      <c r="H32" s="150" t="s">
        <v>237</v>
      </c>
      <c r="I32" s="151" t="s">
        <v>386</v>
      </c>
      <c r="J32" s="151" t="s">
        <v>239</v>
      </c>
      <c r="K32" s="147" t="s">
        <v>387</v>
      </c>
      <c r="L32" s="152" t="s">
        <v>306</v>
      </c>
      <c r="M32" s="146" t="s">
        <v>242</v>
      </c>
      <c r="N32" s="146" t="s">
        <v>242</v>
      </c>
      <c r="O32" s="146" t="s">
        <v>242</v>
      </c>
      <c r="P32" s="146" t="s">
        <v>242</v>
      </c>
      <c r="Q32" s="153">
        <f t="shared" ref="Q32:Q36" si="3">+F32*J32</f>
        <v>193762800</v>
      </c>
      <c r="R32" s="146">
        <v>0</v>
      </c>
      <c r="S32" s="146">
        <v>0</v>
      </c>
      <c r="T32" s="146">
        <v>0</v>
      </c>
      <c r="U32" s="146"/>
      <c r="V32" s="146"/>
    </row>
    <row r="33" spans="1:22" ht="31.5" x14ac:dyDescent="0.25">
      <c r="A33" s="143">
        <v>32</v>
      </c>
      <c r="B33" s="155" t="s">
        <v>388</v>
      </c>
      <c r="C33" s="147" t="s">
        <v>361</v>
      </c>
      <c r="D33" s="146" t="s">
        <v>235</v>
      </c>
      <c r="E33" s="147" t="s">
        <v>236</v>
      </c>
      <c r="F33" s="148">
        <v>1408000000</v>
      </c>
      <c r="G33" s="149" t="s">
        <v>199</v>
      </c>
      <c r="H33" s="150" t="s">
        <v>237</v>
      </c>
      <c r="I33" s="151" t="s">
        <v>377</v>
      </c>
      <c r="J33" s="151" t="s">
        <v>239</v>
      </c>
      <c r="K33" s="147" t="s">
        <v>389</v>
      </c>
      <c r="L33" s="152" t="s">
        <v>390</v>
      </c>
      <c r="M33" s="146" t="s">
        <v>242</v>
      </c>
      <c r="N33" s="146" t="s">
        <v>242</v>
      </c>
      <c r="O33" s="146" t="s">
        <v>242</v>
      </c>
      <c r="P33" s="146" t="s">
        <v>242</v>
      </c>
      <c r="Q33" s="153">
        <f t="shared" si="3"/>
        <v>140800000</v>
      </c>
      <c r="R33" s="146">
        <v>0</v>
      </c>
      <c r="S33" s="146">
        <v>0</v>
      </c>
      <c r="T33" s="146">
        <v>0</v>
      </c>
      <c r="U33" s="146"/>
      <c r="V33" s="146"/>
    </row>
    <row r="34" spans="1:22" ht="31.5" x14ac:dyDescent="0.25">
      <c r="A34" s="143">
        <v>33</v>
      </c>
      <c r="B34" s="155" t="s">
        <v>391</v>
      </c>
      <c r="C34" s="147" t="s">
        <v>342</v>
      </c>
      <c r="D34" s="146" t="s">
        <v>235</v>
      </c>
      <c r="E34" s="147" t="s">
        <v>236</v>
      </c>
      <c r="F34" s="148">
        <v>800000000</v>
      </c>
      <c r="G34" s="149" t="s">
        <v>199</v>
      </c>
      <c r="H34" s="150" t="s">
        <v>237</v>
      </c>
      <c r="I34" s="151" t="s">
        <v>392</v>
      </c>
      <c r="J34" s="151" t="s">
        <v>239</v>
      </c>
      <c r="K34" s="147" t="s">
        <v>393</v>
      </c>
      <c r="L34" s="152" t="s">
        <v>394</v>
      </c>
      <c r="M34" s="146" t="s">
        <v>242</v>
      </c>
      <c r="N34" s="146" t="s">
        <v>242</v>
      </c>
      <c r="O34" s="146" t="s">
        <v>242</v>
      </c>
      <c r="P34" s="146" t="s">
        <v>242</v>
      </c>
      <c r="Q34" s="153">
        <f t="shared" si="3"/>
        <v>80000000</v>
      </c>
      <c r="R34" s="146">
        <v>0</v>
      </c>
      <c r="S34" s="146">
        <v>0</v>
      </c>
      <c r="T34" s="146">
        <v>0</v>
      </c>
      <c r="U34" s="146"/>
      <c r="V34" s="146"/>
    </row>
    <row r="35" spans="1:22" ht="31.5" x14ac:dyDescent="0.25">
      <c r="A35" s="143">
        <v>34</v>
      </c>
      <c r="B35" s="144" t="s">
        <v>395</v>
      </c>
      <c r="C35" s="147" t="s">
        <v>361</v>
      </c>
      <c r="D35" s="146" t="s">
        <v>235</v>
      </c>
      <c r="E35" s="147" t="s">
        <v>236</v>
      </c>
      <c r="F35" s="148">
        <v>5001000000</v>
      </c>
      <c r="G35" s="149" t="s">
        <v>199</v>
      </c>
      <c r="H35" s="150" t="s">
        <v>237</v>
      </c>
      <c r="I35" s="151" t="s">
        <v>396</v>
      </c>
      <c r="J35" s="151" t="s">
        <v>239</v>
      </c>
      <c r="K35" s="147" t="s">
        <v>397</v>
      </c>
      <c r="L35" s="152" t="s">
        <v>398</v>
      </c>
      <c r="M35" s="146" t="s">
        <v>242</v>
      </c>
      <c r="N35" s="146" t="s">
        <v>242</v>
      </c>
      <c r="O35" s="146" t="s">
        <v>242</v>
      </c>
      <c r="P35" s="146" t="s">
        <v>242</v>
      </c>
      <c r="Q35" s="153">
        <f t="shared" si="3"/>
        <v>500100000</v>
      </c>
      <c r="R35" s="146">
        <v>0</v>
      </c>
      <c r="S35" s="146">
        <v>0</v>
      </c>
      <c r="T35" s="146">
        <v>0</v>
      </c>
      <c r="U35" s="146"/>
      <c r="V35" s="146"/>
    </row>
    <row r="36" spans="1:22" ht="31.5" x14ac:dyDescent="0.25">
      <c r="A36" s="143">
        <v>35</v>
      </c>
      <c r="B36" s="144" t="s">
        <v>399</v>
      </c>
      <c r="C36" s="147" t="s">
        <v>400</v>
      </c>
      <c r="D36" s="146" t="s">
        <v>235</v>
      </c>
      <c r="E36" s="147" t="s">
        <v>236</v>
      </c>
      <c r="F36" s="148">
        <v>10000000000</v>
      </c>
      <c r="G36" s="149" t="s">
        <v>199</v>
      </c>
      <c r="H36" s="150" t="s">
        <v>237</v>
      </c>
      <c r="I36" s="151" t="s">
        <v>343</v>
      </c>
      <c r="J36" s="151" t="s">
        <v>239</v>
      </c>
      <c r="K36" s="147" t="s">
        <v>401</v>
      </c>
      <c r="L36" s="152" t="s">
        <v>402</v>
      </c>
      <c r="M36" s="146" t="s">
        <v>242</v>
      </c>
      <c r="N36" s="146" t="s">
        <v>242</v>
      </c>
      <c r="O36" s="146" t="s">
        <v>242</v>
      </c>
      <c r="P36" s="146" t="s">
        <v>242</v>
      </c>
      <c r="Q36" s="153">
        <f t="shared" si="3"/>
        <v>1000000000</v>
      </c>
      <c r="R36" s="146">
        <v>0</v>
      </c>
      <c r="S36" s="146">
        <v>0</v>
      </c>
      <c r="T36" s="146">
        <v>0</v>
      </c>
      <c r="U36" s="146"/>
      <c r="V36" s="146"/>
    </row>
    <row r="37" spans="1:22" ht="31.5" x14ac:dyDescent="0.25">
      <c r="A37" s="143">
        <v>36</v>
      </c>
      <c r="B37" s="144" t="s">
        <v>403</v>
      </c>
      <c r="C37" s="147" t="s">
        <v>404</v>
      </c>
      <c r="D37" s="146" t="s">
        <v>235</v>
      </c>
      <c r="E37" s="147" t="s">
        <v>236</v>
      </c>
      <c r="F37" s="148">
        <v>2391661280</v>
      </c>
      <c r="G37" s="149" t="s">
        <v>200</v>
      </c>
      <c r="H37" s="150" t="s">
        <v>237</v>
      </c>
      <c r="I37" s="151" t="s">
        <v>405</v>
      </c>
      <c r="J37" s="151" t="s">
        <v>285</v>
      </c>
      <c r="K37" s="147" t="s">
        <v>406</v>
      </c>
      <c r="L37" s="152" t="s">
        <v>407</v>
      </c>
      <c r="M37" s="146" t="s">
        <v>242</v>
      </c>
      <c r="N37" s="146" t="s">
        <v>242</v>
      </c>
      <c r="O37" s="146" t="s">
        <v>242</v>
      </c>
      <c r="P37" s="146" t="s">
        <v>242</v>
      </c>
      <c r="Q37" s="157">
        <f>+F37*50%</f>
        <v>1195830640</v>
      </c>
      <c r="R37" s="157">
        <f>+Q37</f>
        <v>1195830640</v>
      </c>
      <c r="S37" s="157">
        <v>0</v>
      </c>
      <c r="T37" s="157">
        <f>+R37</f>
        <v>1195830640</v>
      </c>
      <c r="U37" s="146"/>
      <c r="V37" s="149"/>
    </row>
    <row r="38" spans="1:22" ht="31.5" x14ac:dyDescent="0.25">
      <c r="A38" s="143">
        <v>37</v>
      </c>
      <c r="B38" s="144" t="s">
        <v>408</v>
      </c>
      <c r="C38" s="147" t="s">
        <v>361</v>
      </c>
      <c r="D38" s="146" t="s">
        <v>235</v>
      </c>
      <c r="E38" s="147" t="s">
        <v>236</v>
      </c>
      <c r="F38" s="148">
        <v>746000000</v>
      </c>
      <c r="G38" s="149" t="s">
        <v>199</v>
      </c>
      <c r="H38" s="150" t="s">
        <v>237</v>
      </c>
      <c r="I38" s="151" t="s">
        <v>409</v>
      </c>
      <c r="J38" s="151" t="s">
        <v>239</v>
      </c>
      <c r="K38" s="147" t="s">
        <v>410</v>
      </c>
      <c r="L38" s="152" t="s">
        <v>398</v>
      </c>
      <c r="M38" s="146" t="s">
        <v>242</v>
      </c>
      <c r="N38" s="146" t="s">
        <v>242</v>
      </c>
      <c r="O38" s="146" t="s">
        <v>242</v>
      </c>
      <c r="P38" s="146" t="s">
        <v>242</v>
      </c>
      <c r="Q38" s="153">
        <f t="shared" ref="Q38:Q41" si="4">+F38*J38</f>
        <v>74600000</v>
      </c>
      <c r="R38" s="146">
        <v>0</v>
      </c>
      <c r="S38" s="146">
        <v>0</v>
      </c>
      <c r="T38" s="146">
        <v>0</v>
      </c>
      <c r="U38" s="146"/>
      <c r="V38" s="146"/>
    </row>
    <row r="39" spans="1:22" ht="31.5" x14ac:dyDescent="0.25">
      <c r="A39" s="143">
        <v>38</v>
      </c>
      <c r="B39" s="144" t="s">
        <v>411</v>
      </c>
      <c r="C39" s="147" t="s">
        <v>412</v>
      </c>
      <c r="D39" s="146" t="s">
        <v>235</v>
      </c>
      <c r="E39" s="147" t="s">
        <v>236</v>
      </c>
      <c r="F39" s="148">
        <v>1500000000</v>
      </c>
      <c r="G39" s="149" t="s">
        <v>199</v>
      </c>
      <c r="H39" s="150" t="s">
        <v>237</v>
      </c>
      <c r="I39" s="151" t="s">
        <v>413</v>
      </c>
      <c r="J39" s="151" t="s">
        <v>239</v>
      </c>
      <c r="K39" s="147" t="s">
        <v>414</v>
      </c>
      <c r="L39" s="152" t="s">
        <v>398</v>
      </c>
      <c r="M39" s="146" t="s">
        <v>242</v>
      </c>
      <c r="N39" s="146" t="s">
        <v>242</v>
      </c>
      <c r="O39" s="146" t="s">
        <v>242</v>
      </c>
      <c r="P39" s="146" t="s">
        <v>242</v>
      </c>
      <c r="Q39" s="153">
        <f t="shared" si="4"/>
        <v>150000000</v>
      </c>
      <c r="R39" s="146">
        <v>0</v>
      </c>
      <c r="S39" s="146">
        <v>0</v>
      </c>
      <c r="T39" s="146">
        <v>0</v>
      </c>
      <c r="U39" s="146"/>
      <c r="V39" s="146"/>
    </row>
    <row r="40" spans="1:22" ht="115.5" x14ac:dyDescent="0.25">
      <c r="A40" s="143">
        <v>39</v>
      </c>
      <c r="B40" s="151" t="s">
        <v>415</v>
      </c>
      <c r="C40" s="147" t="s">
        <v>416</v>
      </c>
      <c r="D40" s="146" t="s">
        <v>235</v>
      </c>
      <c r="E40" s="147" t="s">
        <v>236</v>
      </c>
      <c r="F40" s="148">
        <v>1500000000</v>
      </c>
      <c r="G40" s="149" t="s">
        <v>199</v>
      </c>
      <c r="H40" s="150" t="s">
        <v>237</v>
      </c>
      <c r="I40" s="151" t="s">
        <v>417</v>
      </c>
      <c r="J40" s="151" t="s">
        <v>279</v>
      </c>
      <c r="K40" s="147" t="s">
        <v>418</v>
      </c>
      <c r="L40" s="152" t="s">
        <v>419</v>
      </c>
      <c r="M40" s="156">
        <v>44854</v>
      </c>
      <c r="N40" s="156">
        <v>44859</v>
      </c>
      <c r="O40" s="146">
        <v>0</v>
      </c>
      <c r="P40" s="146">
        <v>0</v>
      </c>
      <c r="Q40" s="153">
        <f t="shared" si="4"/>
        <v>0</v>
      </c>
      <c r="R40" s="146">
        <v>0</v>
      </c>
      <c r="S40" s="146">
        <v>0</v>
      </c>
      <c r="T40" s="146">
        <v>0</v>
      </c>
      <c r="U40" s="146"/>
      <c r="V40" s="146"/>
    </row>
    <row r="41" spans="1:22" ht="63" x14ac:dyDescent="0.25">
      <c r="A41" s="143">
        <v>40</v>
      </c>
      <c r="B41" s="151" t="s">
        <v>420</v>
      </c>
      <c r="C41" s="147" t="s">
        <v>421</v>
      </c>
      <c r="D41" s="146" t="s">
        <v>235</v>
      </c>
      <c r="E41" s="147" t="s">
        <v>236</v>
      </c>
      <c r="F41" s="148">
        <v>2630006912</v>
      </c>
      <c r="G41" s="149" t="s">
        <v>199</v>
      </c>
      <c r="H41" s="150" t="s">
        <v>237</v>
      </c>
      <c r="I41" s="151" t="s">
        <v>422</v>
      </c>
      <c r="J41" s="151" t="s">
        <v>239</v>
      </c>
      <c r="K41" s="147" t="s">
        <v>423</v>
      </c>
      <c r="L41" s="152" t="s">
        <v>424</v>
      </c>
      <c r="M41" s="146" t="s">
        <v>242</v>
      </c>
      <c r="N41" s="146" t="s">
        <v>242</v>
      </c>
      <c r="O41" s="146" t="s">
        <v>242</v>
      </c>
      <c r="P41" s="146" t="s">
        <v>242</v>
      </c>
      <c r="Q41" s="153">
        <f t="shared" si="4"/>
        <v>263000691.20000002</v>
      </c>
      <c r="R41" s="146">
        <v>0</v>
      </c>
      <c r="S41" s="146">
        <v>0</v>
      </c>
      <c r="T41" s="146">
        <v>0</v>
      </c>
      <c r="U41" s="146"/>
      <c r="V41" s="146"/>
    </row>
    <row r="42" spans="1:22" ht="42" x14ac:dyDescent="0.25">
      <c r="A42" s="143">
        <v>41</v>
      </c>
      <c r="B42" s="151" t="s">
        <v>425</v>
      </c>
      <c r="C42" s="147" t="s">
        <v>426</v>
      </c>
      <c r="D42" s="146" t="s">
        <v>235</v>
      </c>
      <c r="E42" s="147" t="s">
        <v>236</v>
      </c>
      <c r="F42" s="148">
        <v>865350000</v>
      </c>
      <c r="G42" s="149" t="s">
        <v>255</v>
      </c>
      <c r="H42" s="150" t="s">
        <v>237</v>
      </c>
      <c r="I42" s="151" t="s">
        <v>427</v>
      </c>
      <c r="J42" s="151" t="s">
        <v>428</v>
      </c>
      <c r="K42" s="147" t="s">
        <v>429</v>
      </c>
      <c r="L42" s="152" t="s">
        <v>430</v>
      </c>
      <c r="M42" s="146" t="s">
        <v>242</v>
      </c>
      <c r="N42" s="146" t="s">
        <v>242</v>
      </c>
      <c r="O42" s="146" t="s">
        <v>242</v>
      </c>
      <c r="P42" s="146" t="s">
        <v>242</v>
      </c>
      <c r="Q42" s="157">
        <f>F42*J42</f>
        <v>441328500</v>
      </c>
      <c r="R42" s="157">
        <f>+Q42</f>
        <v>441328500</v>
      </c>
      <c r="S42" s="157">
        <f>+R42</f>
        <v>441328500</v>
      </c>
      <c r="T42" s="157">
        <v>0</v>
      </c>
      <c r="U42" s="146"/>
      <c r="V42" s="149"/>
    </row>
    <row r="43" spans="1:22" ht="31.5" x14ac:dyDescent="0.25">
      <c r="A43" s="143">
        <v>42</v>
      </c>
      <c r="B43" s="151" t="s">
        <v>431</v>
      </c>
      <c r="C43" s="149" t="s">
        <v>361</v>
      </c>
      <c r="D43" s="146" t="s">
        <v>235</v>
      </c>
      <c r="E43" s="147" t="s">
        <v>236</v>
      </c>
      <c r="F43" s="148">
        <v>1000000000</v>
      </c>
      <c r="G43" s="149" t="s">
        <v>199</v>
      </c>
      <c r="H43" s="150" t="s">
        <v>237</v>
      </c>
      <c r="I43" s="151" t="s">
        <v>432</v>
      </c>
      <c r="J43" s="151" t="s">
        <v>239</v>
      </c>
      <c r="K43" s="147" t="s">
        <v>433</v>
      </c>
      <c r="L43" s="152" t="s">
        <v>434</v>
      </c>
      <c r="M43" s="146" t="s">
        <v>242</v>
      </c>
      <c r="N43" s="146" t="s">
        <v>242</v>
      </c>
      <c r="O43" s="146" t="s">
        <v>242</v>
      </c>
      <c r="P43" s="146" t="s">
        <v>242</v>
      </c>
      <c r="Q43" s="153">
        <f t="shared" ref="Q43:Q45" si="5">+F43*J43</f>
        <v>100000000</v>
      </c>
      <c r="R43" s="146">
        <v>0</v>
      </c>
      <c r="S43" s="146">
        <v>0</v>
      </c>
      <c r="T43" s="146">
        <v>0</v>
      </c>
      <c r="U43" s="146"/>
      <c r="V43" s="146"/>
    </row>
    <row r="44" spans="1:22" ht="42" x14ac:dyDescent="0.25">
      <c r="A44" s="143">
        <v>43</v>
      </c>
      <c r="B44" s="163" t="s">
        <v>435</v>
      </c>
      <c r="C44" s="147" t="s">
        <v>436</v>
      </c>
      <c r="D44" s="146" t="s">
        <v>235</v>
      </c>
      <c r="E44" s="147" t="s">
        <v>236</v>
      </c>
      <c r="F44" s="148">
        <v>1900000000</v>
      </c>
      <c r="G44" s="149" t="s">
        <v>199</v>
      </c>
      <c r="H44" s="150" t="s">
        <v>237</v>
      </c>
      <c r="I44" s="151" t="s">
        <v>437</v>
      </c>
      <c r="J44" s="151" t="s">
        <v>239</v>
      </c>
      <c r="K44" s="147" t="s">
        <v>438</v>
      </c>
      <c r="L44" s="152" t="s">
        <v>439</v>
      </c>
      <c r="M44" s="146" t="s">
        <v>242</v>
      </c>
      <c r="N44" s="146" t="s">
        <v>242</v>
      </c>
      <c r="O44" s="146" t="s">
        <v>242</v>
      </c>
      <c r="P44" s="146" t="s">
        <v>242</v>
      </c>
      <c r="Q44" s="153">
        <f t="shared" si="5"/>
        <v>190000000</v>
      </c>
      <c r="R44" s="146">
        <v>0</v>
      </c>
      <c r="S44" s="146">
        <v>0</v>
      </c>
      <c r="T44" s="146">
        <v>0</v>
      </c>
      <c r="U44" s="146"/>
      <c r="V44" s="146"/>
    </row>
    <row r="45" spans="1:22" ht="52.5" x14ac:dyDescent="0.25">
      <c r="A45" s="143">
        <v>44</v>
      </c>
      <c r="B45" s="151" t="s">
        <v>440</v>
      </c>
      <c r="C45" s="147" t="s">
        <v>441</v>
      </c>
      <c r="D45" s="146" t="s">
        <v>235</v>
      </c>
      <c r="E45" s="147" t="s">
        <v>236</v>
      </c>
      <c r="F45" s="148">
        <v>1040000000</v>
      </c>
      <c r="G45" s="149" t="s">
        <v>199</v>
      </c>
      <c r="H45" s="150" t="s">
        <v>237</v>
      </c>
      <c r="I45" s="151" t="s">
        <v>442</v>
      </c>
      <c r="J45" s="151" t="s">
        <v>279</v>
      </c>
      <c r="K45" s="147" t="s">
        <v>443</v>
      </c>
      <c r="L45" s="152" t="s">
        <v>444</v>
      </c>
      <c r="M45" s="156">
        <v>44749</v>
      </c>
      <c r="N45" s="156">
        <v>44796</v>
      </c>
      <c r="O45" s="146">
        <v>0</v>
      </c>
      <c r="P45" s="146">
        <v>0</v>
      </c>
      <c r="Q45" s="153">
        <f t="shared" si="5"/>
        <v>0</v>
      </c>
      <c r="R45" s="146">
        <v>0</v>
      </c>
      <c r="S45" s="146">
        <v>0</v>
      </c>
      <c r="T45" s="146">
        <v>0</v>
      </c>
      <c r="U45" s="146"/>
      <c r="V45" s="146"/>
    </row>
    <row r="46" spans="1:22" ht="42" x14ac:dyDescent="0.25">
      <c r="A46" s="143">
        <v>45</v>
      </c>
      <c r="B46" s="151" t="s">
        <v>445</v>
      </c>
      <c r="C46" s="147" t="s">
        <v>253</v>
      </c>
      <c r="D46" s="146" t="s">
        <v>235</v>
      </c>
      <c r="E46" s="147" t="s">
        <v>236</v>
      </c>
      <c r="F46" s="148">
        <v>4500000000</v>
      </c>
      <c r="G46" s="149" t="s">
        <v>200</v>
      </c>
      <c r="H46" s="150" t="s">
        <v>237</v>
      </c>
      <c r="I46" s="151" t="s">
        <v>446</v>
      </c>
      <c r="J46" s="151" t="s">
        <v>285</v>
      </c>
      <c r="K46" s="147" t="s">
        <v>447</v>
      </c>
      <c r="L46" s="152" t="s">
        <v>448</v>
      </c>
      <c r="M46" s="146" t="s">
        <v>242</v>
      </c>
      <c r="N46" s="146" t="s">
        <v>242</v>
      </c>
      <c r="O46" s="146" t="s">
        <v>242</v>
      </c>
      <c r="P46" s="146" t="s">
        <v>242</v>
      </c>
      <c r="Q46" s="157">
        <f>F46*J46</f>
        <v>2250000000</v>
      </c>
      <c r="R46" s="157">
        <f>+Q46</f>
        <v>2250000000</v>
      </c>
      <c r="S46" s="157">
        <v>0</v>
      </c>
      <c r="T46" s="157">
        <f>+R46</f>
        <v>2250000000</v>
      </c>
      <c r="U46" s="146"/>
      <c r="V46" s="149"/>
    </row>
    <row r="47" spans="1:22" ht="52.5" x14ac:dyDescent="0.25">
      <c r="A47" s="143">
        <v>46</v>
      </c>
      <c r="B47" s="151" t="s">
        <v>449</v>
      </c>
      <c r="C47" s="147" t="s">
        <v>421</v>
      </c>
      <c r="D47" s="146" t="s">
        <v>235</v>
      </c>
      <c r="E47" s="147" t="s">
        <v>236</v>
      </c>
      <c r="F47" s="148">
        <v>1144000000</v>
      </c>
      <c r="G47" s="149" t="s">
        <v>199</v>
      </c>
      <c r="H47" s="150" t="s">
        <v>237</v>
      </c>
      <c r="I47" s="151" t="s">
        <v>450</v>
      </c>
      <c r="J47" s="151" t="s">
        <v>239</v>
      </c>
      <c r="K47" s="147" t="s">
        <v>451</v>
      </c>
      <c r="L47" s="152" t="s">
        <v>452</v>
      </c>
      <c r="M47" s="146" t="s">
        <v>242</v>
      </c>
      <c r="N47" s="146" t="s">
        <v>242</v>
      </c>
      <c r="O47" s="146" t="s">
        <v>242</v>
      </c>
      <c r="P47" s="146" t="s">
        <v>242</v>
      </c>
      <c r="Q47" s="153">
        <f t="shared" ref="Q47:Q48" si="6">+F47*J47</f>
        <v>114400000</v>
      </c>
      <c r="R47" s="146">
        <v>0</v>
      </c>
      <c r="S47" s="146">
        <v>0</v>
      </c>
      <c r="T47" s="146">
        <v>0</v>
      </c>
      <c r="U47" s="146"/>
      <c r="V47" s="146"/>
    </row>
    <row r="48" spans="1:22" ht="42" x14ac:dyDescent="0.25">
      <c r="A48" s="143">
        <v>47</v>
      </c>
      <c r="B48" s="151" t="s">
        <v>453</v>
      </c>
      <c r="C48" s="147" t="s">
        <v>454</v>
      </c>
      <c r="D48" s="146" t="s">
        <v>235</v>
      </c>
      <c r="E48" s="147" t="s">
        <v>236</v>
      </c>
      <c r="F48" s="148">
        <v>2600000000</v>
      </c>
      <c r="G48" s="149" t="s">
        <v>199</v>
      </c>
      <c r="H48" s="150" t="s">
        <v>237</v>
      </c>
      <c r="I48" s="151" t="s">
        <v>450</v>
      </c>
      <c r="J48" s="151" t="s">
        <v>239</v>
      </c>
      <c r="K48" s="147" t="s">
        <v>455</v>
      </c>
      <c r="L48" s="152" t="s">
        <v>456</v>
      </c>
      <c r="M48" s="146" t="s">
        <v>242</v>
      </c>
      <c r="N48" s="146" t="s">
        <v>242</v>
      </c>
      <c r="O48" s="146" t="s">
        <v>242</v>
      </c>
      <c r="P48" s="146" t="s">
        <v>242</v>
      </c>
      <c r="Q48" s="153">
        <f t="shared" si="6"/>
        <v>260000000</v>
      </c>
      <c r="R48" s="146">
        <v>0</v>
      </c>
      <c r="S48" s="146">
        <v>0</v>
      </c>
      <c r="T48" s="146">
        <v>0</v>
      </c>
      <c r="U48" s="146"/>
      <c r="V48" s="146"/>
    </row>
    <row r="49" spans="1:22" ht="31.5" x14ac:dyDescent="0.25">
      <c r="A49" s="143">
        <v>48</v>
      </c>
      <c r="B49" s="151" t="s">
        <v>457</v>
      </c>
      <c r="C49" s="147" t="s">
        <v>458</v>
      </c>
      <c r="D49" s="146" t="s">
        <v>235</v>
      </c>
      <c r="E49" s="147" t="s">
        <v>236</v>
      </c>
      <c r="F49" s="148">
        <v>7982860000</v>
      </c>
      <c r="G49" s="149" t="s">
        <v>200</v>
      </c>
      <c r="H49" s="150" t="s">
        <v>237</v>
      </c>
      <c r="I49" s="151" t="s">
        <v>459</v>
      </c>
      <c r="J49" s="151" t="s">
        <v>285</v>
      </c>
      <c r="K49" s="147" t="s">
        <v>460</v>
      </c>
      <c r="L49" s="152" t="s">
        <v>461</v>
      </c>
      <c r="M49" s="146" t="s">
        <v>242</v>
      </c>
      <c r="N49" s="146" t="s">
        <v>242</v>
      </c>
      <c r="O49" s="146" t="s">
        <v>242</v>
      </c>
      <c r="P49" s="146" t="s">
        <v>242</v>
      </c>
      <c r="Q49" s="157">
        <f t="shared" ref="Q49:Q50" si="7">F49*J49</f>
        <v>3991430000</v>
      </c>
      <c r="R49" s="157">
        <f t="shared" ref="R49:R50" si="8">+Q49</f>
        <v>3991430000</v>
      </c>
      <c r="S49" s="157">
        <v>0</v>
      </c>
      <c r="T49" s="157">
        <f>+R49</f>
        <v>3991430000</v>
      </c>
      <c r="U49" s="146"/>
      <c r="V49" s="149"/>
    </row>
    <row r="50" spans="1:22" ht="42" x14ac:dyDescent="0.25">
      <c r="A50" s="143">
        <v>49</v>
      </c>
      <c r="B50" s="151" t="s">
        <v>462</v>
      </c>
      <c r="C50" s="147" t="s">
        <v>463</v>
      </c>
      <c r="D50" s="146" t="s">
        <v>235</v>
      </c>
      <c r="E50" s="147" t="s">
        <v>236</v>
      </c>
      <c r="F50" s="148">
        <v>2400000000</v>
      </c>
      <c r="G50" s="149" t="s">
        <v>200</v>
      </c>
      <c r="H50" s="150" t="s">
        <v>237</v>
      </c>
      <c r="I50" s="151" t="s">
        <v>464</v>
      </c>
      <c r="J50" s="151" t="s">
        <v>285</v>
      </c>
      <c r="K50" s="147" t="s">
        <v>465</v>
      </c>
      <c r="L50" s="152" t="s">
        <v>466</v>
      </c>
      <c r="M50" s="146" t="s">
        <v>242</v>
      </c>
      <c r="N50" s="146" t="s">
        <v>242</v>
      </c>
      <c r="O50" s="146" t="s">
        <v>242</v>
      </c>
      <c r="P50" s="146" t="s">
        <v>242</v>
      </c>
      <c r="Q50" s="157">
        <f t="shared" si="7"/>
        <v>1200000000</v>
      </c>
      <c r="R50" s="157">
        <f t="shared" si="8"/>
        <v>1200000000</v>
      </c>
      <c r="S50" s="157">
        <v>0</v>
      </c>
      <c r="T50" s="157">
        <f>+R50</f>
        <v>1200000000</v>
      </c>
      <c r="U50" s="146"/>
      <c r="V50" s="149"/>
    </row>
    <row r="51" spans="1:22" ht="31.5" x14ac:dyDescent="0.25">
      <c r="A51" s="143">
        <v>50</v>
      </c>
      <c r="B51" s="151" t="s">
        <v>467</v>
      </c>
      <c r="C51" s="147" t="s">
        <v>468</v>
      </c>
      <c r="D51" s="146" t="s">
        <v>235</v>
      </c>
      <c r="E51" s="147" t="s">
        <v>236</v>
      </c>
      <c r="F51" s="148">
        <v>3600000000</v>
      </c>
      <c r="G51" s="149" t="s">
        <v>199</v>
      </c>
      <c r="H51" s="150" t="s">
        <v>237</v>
      </c>
      <c r="I51" s="151" t="s">
        <v>469</v>
      </c>
      <c r="J51" s="151" t="s">
        <v>239</v>
      </c>
      <c r="K51" s="147" t="s">
        <v>470</v>
      </c>
      <c r="L51" s="152" t="s">
        <v>471</v>
      </c>
      <c r="M51" s="146" t="s">
        <v>242</v>
      </c>
      <c r="N51" s="146" t="s">
        <v>242</v>
      </c>
      <c r="O51" s="146" t="s">
        <v>242</v>
      </c>
      <c r="P51" s="146" t="s">
        <v>242</v>
      </c>
      <c r="Q51" s="153">
        <f>+F51*J51</f>
        <v>360000000</v>
      </c>
      <c r="R51" s="146">
        <v>0</v>
      </c>
      <c r="S51" s="146">
        <v>0</v>
      </c>
      <c r="T51" s="146">
        <v>0</v>
      </c>
      <c r="U51" s="146"/>
      <c r="V51" s="146"/>
    </row>
    <row r="52" spans="1:22" ht="63" x14ac:dyDescent="0.25">
      <c r="A52" s="143">
        <v>51</v>
      </c>
      <c r="B52" s="151" t="s">
        <v>472</v>
      </c>
      <c r="C52" s="147" t="s">
        <v>473</v>
      </c>
      <c r="D52" s="146" t="s">
        <v>235</v>
      </c>
      <c r="E52" s="147" t="s">
        <v>236</v>
      </c>
      <c r="F52" s="148">
        <v>1800000000</v>
      </c>
      <c r="G52" s="149" t="s">
        <v>200</v>
      </c>
      <c r="H52" s="150" t="s">
        <v>237</v>
      </c>
      <c r="I52" s="151" t="s">
        <v>474</v>
      </c>
      <c r="J52" s="151" t="s">
        <v>285</v>
      </c>
      <c r="K52" s="147" t="s">
        <v>475</v>
      </c>
      <c r="L52" s="152" t="s">
        <v>476</v>
      </c>
      <c r="M52" s="146" t="s">
        <v>242</v>
      </c>
      <c r="N52" s="146" t="s">
        <v>242</v>
      </c>
      <c r="O52" s="146" t="s">
        <v>242</v>
      </c>
      <c r="P52" s="146" t="s">
        <v>242</v>
      </c>
      <c r="Q52" s="157">
        <f>F52*J52</f>
        <v>900000000</v>
      </c>
      <c r="R52" s="157">
        <f>+Q52</f>
        <v>900000000</v>
      </c>
      <c r="S52" s="157">
        <v>0</v>
      </c>
      <c r="T52" s="157">
        <f>+R52</f>
        <v>900000000</v>
      </c>
      <c r="U52" s="146"/>
      <c r="V52" s="149"/>
    </row>
    <row r="53" spans="1:22" ht="42" x14ac:dyDescent="0.25">
      <c r="A53" s="143">
        <v>52</v>
      </c>
      <c r="B53" s="151" t="s">
        <v>477</v>
      </c>
      <c r="C53" s="147" t="s">
        <v>273</v>
      </c>
      <c r="D53" s="146" t="s">
        <v>235</v>
      </c>
      <c r="E53" s="147" t="s">
        <v>236</v>
      </c>
      <c r="F53" s="148">
        <v>1050653007</v>
      </c>
      <c r="G53" s="149" t="s">
        <v>199</v>
      </c>
      <c r="H53" s="150" t="s">
        <v>237</v>
      </c>
      <c r="I53" s="151" t="s">
        <v>478</v>
      </c>
      <c r="J53" s="151" t="s">
        <v>239</v>
      </c>
      <c r="K53" s="147" t="s">
        <v>479</v>
      </c>
      <c r="L53" s="152" t="s">
        <v>306</v>
      </c>
      <c r="M53" s="146" t="s">
        <v>242</v>
      </c>
      <c r="N53" s="146" t="s">
        <v>242</v>
      </c>
      <c r="O53" s="146" t="s">
        <v>242</v>
      </c>
      <c r="P53" s="146" t="s">
        <v>242</v>
      </c>
      <c r="Q53" s="153">
        <f t="shared" ref="Q53:Q54" si="9">+F53*J53</f>
        <v>105065300.7</v>
      </c>
      <c r="R53" s="146">
        <v>0</v>
      </c>
      <c r="S53" s="146">
        <v>0</v>
      </c>
      <c r="T53" s="146">
        <v>0</v>
      </c>
      <c r="U53" s="146"/>
      <c r="V53" s="146"/>
    </row>
    <row r="54" spans="1:22" ht="52.5" x14ac:dyDescent="0.25">
      <c r="A54" s="143">
        <v>53</v>
      </c>
      <c r="B54" s="151" t="s">
        <v>480</v>
      </c>
      <c r="C54" s="147" t="s">
        <v>273</v>
      </c>
      <c r="D54" s="146" t="s">
        <v>235</v>
      </c>
      <c r="E54" s="147" t="s">
        <v>236</v>
      </c>
      <c r="F54" s="148">
        <v>1915000000</v>
      </c>
      <c r="G54" s="149" t="s">
        <v>199</v>
      </c>
      <c r="H54" s="150" t="s">
        <v>237</v>
      </c>
      <c r="I54" s="151" t="s">
        <v>481</v>
      </c>
      <c r="J54" s="151" t="s">
        <v>239</v>
      </c>
      <c r="K54" s="147" t="s">
        <v>482</v>
      </c>
      <c r="L54" s="152" t="s">
        <v>483</v>
      </c>
      <c r="M54" s="146" t="s">
        <v>242</v>
      </c>
      <c r="N54" s="146" t="s">
        <v>242</v>
      </c>
      <c r="O54" s="146" t="s">
        <v>242</v>
      </c>
      <c r="P54" s="146" t="s">
        <v>242</v>
      </c>
      <c r="Q54" s="153">
        <f t="shared" si="9"/>
        <v>191500000</v>
      </c>
      <c r="R54" s="146">
        <v>0</v>
      </c>
      <c r="S54" s="146">
        <v>0</v>
      </c>
      <c r="T54" s="146">
        <v>0</v>
      </c>
      <c r="U54" s="146"/>
      <c r="V54" s="146"/>
    </row>
    <row r="55" spans="1:22" ht="31.5" x14ac:dyDescent="0.25">
      <c r="A55" s="143">
        <v>54</v>
      </c>
      <c r="B55" s="151" t="s">
        <v>484</v>
      </c>
      <c r="C55" s="147" t="s">
        <v>485</v>
      </c>
      <c r="D55" s="146" t="s">
        <v>235</v>
      </c>
      <c r="E55" s="147" t="s">
        <v>236</v>
      </c>
      <c r="F55" s="148">
        <v>1215000000</v>
      </c>
      <c r="G55" s="149" t="s">
        <v>255</v>
      </c>
      <c r="H55" s="150" t="s">
        <v>237</v>
      </c>
      <c r="I55" s="151" t="s">
        <v>486</v>
      </c>
      <c r="J55" s="151" t="s">
        <v>428</v>
      </c>
      <c r="K55" s="147" t="s">
        <v>487</v>
      </c>
      <c r="L55" s="152" t="s">
        <v>488</v>
      </c>
      <c r="M55" s="146" t="s">
        <v>242</v>
      </c>
      <c r="N55" s="146" t="s">
        <v>242</v>
      </c>
      <c r="O55" s="146" t="s">
        <v>242</v>
      </c>
      <c r="P55" s="146" t="s">
        <v>242</v>
      </c>
      <c r="Q55" s="157">
        <f>F55*J55</f>
        <v>619650000</v>
      </c>
      <c r="R55" s="157">
        <f>+Q55</f>
        <v>619650000</v>
      </c>
      <c r="S55" s="157">
        <f>+R55</f>
        <v>619650000</v>
      </c>
      <c r="T55" s="157">
        <v>0</v>
      </c>
      <c r="U55" s="146"/>
      <c r="V55" s="149"/>
    </row>
    <row r="56" spans="1:22" ht="42" x14ac:dyDescent="0.25">
      <c r="A56" s="143">
        <v>55</v>
      </c>
      <c r="B56" s="151" t="s">
        <v>489</v>
      </c>
      <c r="C56" s="147" t="s">
        <v>308</v>
      </c>
      <c r="D56" s="146" t="s">
        <v>235</v>
      </c>
      <c r="E56" s="147" t="s">
        <v>236</v>
      </c>
      <c r="F56" s="151" t="s">
        <v>490</v>
      </c>
      <c r="G56" s="149" t="s">
        <v>199</v>
      </c>
      <c r="H56" s="150" t="s">
        <v>237</v>
      </c>
      <c r="I56" s="151" t="s">
        <v>491</v>
      </c>
      <c r="J56" s="151" t="s">
        <v>239</v>
      </c>
      <c r="K56" s="147" t="s">
        <v>492</v>
      </c>
      <c r="L56" s="152" t="s">
        <v>456</v>
      </c>
      <c r="M56" s="146" t="s">
        <v>242</v>
      </c>
      <c r="N56" s="146" t="s">
        <v>242</v>
      </c>
      <c r="O56" s="146" t="s">
        <v>242</v>
      </c>
      <c r="P56" s="146" t="s">
        <v>242</v>
      </c>
      <c r="Q56" s="153">
        <f>+F56*J56</f>
        <v>220758000</v>
      </c>
      <c r="R56" s="146">
        <v>0</v>
      </c>
      <c r="S56" s="146">
        <v>0</v>
      </c>
      <c r="T56" s="146">
        <v>0</v>
      </c>
      <c r="U56" s="146"/>
      <c r="V56" s="146"/>
    </row>
    <row r="57" spans="1:22" ht="73.5" x14ac:dyDescent="0.25">
      <c r="A57" s="143">
        <v>56</v>
      </c>
      <c r="B57" s="151" t="s">
        <v>493</v>
      </c>
      <c r="C57" s="147" t="s">
        <v>273</v>
      </c>
      <c r="D57" s="146" t="s">
        <v>235</v>
      </c>
      <c r="E57" s="147" t="s">
        <v>236</v>
      </c>
      <c r="F57" s="148">
        <v>6366714561</v>
      </c>
      <c r="G57" s="149" t="s">
        <v>200</v>
      </c>
      <c r="H57" s="150" t="s">
        <v>237</v>
      </c>
      <c r="I57" s="151" t="s">
        <v>494</v>
      </c>
      <c r="J57" s="151" t="s">
        <v>285</v>
      </c>
      <c r="K57" s="164" t="s">
        <v>495</v>
      </c>
      <c r="L57" s="165" t="s">
        <v>496</v>
      </c>
      <c r="M57" s="162" t="s">
        <v>242</v>
      </c>
      <c r="N57" s="162" t="s">
        <v>242</v>
      </c>
      <c r="O57" s="162" t="s">
        <v>242</v>
      </c>
      <c r="P57" s="162" t="s">
        <v>242</v>
      </c>
      <c r="Q57" s="166">
        <f>F57*J57</f>
        <v>3183357280.5</v>
      </c>
      <c r="R57" s="166">
        <f>+Q57</f>
        <v>3183357280.5</v>
      </c>
      <c r="S57" s="166">
        <v>0</v>
      </c>
      <c r="T57" s="166">
        <f>+R57</f>
        <v>3183357280.5</v>
      </c>
      <c r="U57" s="146"/>
      <c r="V57" s="149"/>
    </row>
    <row r="58" spans="1:22" ht="31.5" x14ac:dyDescent="0.25">
      <c r="A58" s="143">
        <v>57</v>
      </c>
      <c r="B58" s="151" t="s">
        <v>497</v>
      </c>
      <c r="C58" s="147" t="s">
        <v>498</v>
      </c>
      <c r="D58" s="146" t="s">
        <v>235</v>
      </c>
      <c r="E58" s="147" t="s">
        <v>236</v>
      </c>
      <c r="F58" s="148">
        <v>305000000</v>
      </c>
      <c r="G58" s="149" t="s">
        <v>200</v>
      </c>
      <c r="H58" s="150" t="s">
        <v>237</v>
      </c>
      <c r="I58" s="151" t="s">
        <v>499</v>
      </c>
      <c r="J58" s="151" t="s">
        <v>285</v>
      </c>
      <c r="K58" s="147" t="s">
        <v>500</v>
      </c>
      <c r="L58" s="152" t="s">
        <v>501</v>
      </c>
      <c r="M58" s="146" t="s">
        <v>242</v>
      </c>
      <c r="N58" s="146" t="s">
        <v>242</v>
      </c>
      <c r="O58" s="146" t="s">
        <v>242</v>
      </c>
      <c r="P58" s="146" t="s">
        <v>242</v>
      </c>
      <c r="Q58" s="157">
        <f t="shared" ref="Q58:Q60" si="10">+F58*50%</f>
        <v>152500000</v>
      </c>
      <c r="R58" s="157">
        <f t="shared" ref="R58:R60" si="11">+Q58</f>
        <v>152500000</v>
      </c>
      <c r="S58" s="157">
        <v>0</v>
      </c>
      <c r="T58" s="157">
        <f t="shared" ref="T58:T60" si="12">+R58</f>
        <v>152500000</v>
      </c>
      <c r="U58" s="146"/>
      <c r="V58" s="149"/>
    </row>
    <row r="59" spans="1:22" ht="21" x14ac:dyDescent="0.25">
      <c r="A59" s="143">
        <v>58</v>
      </c>
      <c r="B59" s="151" t="s">
        <v>502</v>
      </c>
      <c r="C59" s="147" t="s">
        <v>503</v>
      </c>
      <c r="D59" s="146" t="s">
        <v>235</v>
      </c>
      <c r="E59" s="147" t="s">
        <v>236</v>
      </c>
      <c r="F59" s="148">
        <v>3600000000</v>
      </c>
      <c r="G59" s="149" t="s">
        <v>200</v>
      </c>
      <c r="H59" s="150" t="s">
        <v>237</v>
      </c>
      <c r="I59" s="151" t="s">
        <v>499</v>
      </c>
      <c r="J59" s="151" t="s">
        <v>285</v>
      </c>
      <c r="K59" s="147" t="s">
        <v>504</v>
      </c>
      <c r="L59" s="152" t="s">
        <v>505</v>
      </c>
      <c r="M59" s="146" t="s">
        <v>242</v>
      </c>
      <c r="N59" s="146" t="s">
        <v>242</v>
      </c>
      <c r="O59" s="146" t="s">
        <v>242</v>
      </c>
      <c r="P59" s="146" t="s">
        <v>242</v>
      </c>
      <c r="Q59" s="157">
        <f t="shared" si="10"/>
        <v>1800000000</v>
      </c>
      <c r="R59" s="157">
        <f t="shared" si="11"/>
        <v>1800000000</v>
      </c>
      <c r="S59" s="157">
        <v>0</v>
      </c>
      <c r="T59" s="157">
        <f t="shared" si="12"/>
        <v>1800000000</v>
      </c>
      <c r="U59" s="146"/>
      <c r="V59" s="149"/>
    </row>
    <row r="60" spans="1:22" ht="31.5" x14ac:dyDescent="0.25">
      <c r="A60" s="143">
        <v>59</v>
      </c>
      <c r="B60" s="151" t="s">
        <v>506</v>
      </c>
      <c r="C60" s="147" t="s">
        <v>458</v>
      </c>
      <c r="D60" s="146" t="s">
        <v>235</v>
      </c>
      <c r="E60" s="147" t="s">
        <v>236</v>
      </c>
      <c r="F60" s="148">
        <v>635880000</v>
      </c>
      <c r="G60" s="149" t="s">
        <v>200</v>
      </c>
      <c r="H60" s="150" t="s">
        <v>237</v>
      </c>
      <c r="I60" s="151" t="s">
        <v>499</v>
      </c>
      <c r="J60" s="151" t="s">
        <v>285</v>
      </c>
      <c r="K60" s="147" t="s">
        <v>507</v>
      </c>
      <c r="L60" s="152" t="s">
        <v>508</v>
      </c>
      <c r="M60" s="146" t="s">
        <v>242</v>
      </c>
      <c r="N60" s="146" t="s">
        <v>242</v>
      </c>
      <c r="O60" s="146" t="s">
        <v>242</v>
      </c>
      <c r="P60" s="146" t="s">
        <v>242</v>
      </c>
      <c r="Q60" s="157">
        <f t="shared" si="10"/>
        <v>317940000</v>
      </c>
      <c r="R60" s="157">
        <f t="shared" si="11"/>
        <v>317940000</v>
      </c>
      <c r="S60" s="157">
        <v>0</v>
      </c>
      <c r="T60" s="157">
        <f t="shared" si="12"/>
        <v>317940000</v>
      </c>
      <c r="U60" s="146"/>
      <c r="V60" s="149"/>
    </row>
    <row r="61" spans="1:22" ht="31.5" x14ac:dyDescent="0.25">
      <c r="A61" s="143">
        <v>60</v>
      </c>
      <c r="B61" s="151" t="s">
        <v>509</v>
      </c>
      <c r="C61" s="147" t="s">
        <v>510</v>
      </c>
      <c r="D61" s="146" t="s">
        <v>235</v>
      </c>
      <c r="E61" s="147" t="s">
        <v>236</v>
      </c>
      <c r="F61" s="148">
        <v>1100000000</v>
      </c>
      <c r="G61" s="149" t="s">
        <v>199</v>
      </c>
      <c r="H61" s="150" t="s">
        <v>237</v>
      </c>
      <c r="I61" s="151" t="s">
        <v>511</v>
      </c>
      <c r="J61" s="151" t="s">
        <v>239</v>
      </c>
      <c r="K61" s="147" t="s">
        <v>512</v>
      </c>
      <c r="L61" s="152" t="s">
        <v>513</v>
      </c>
      <c r="M61" s="146" t="s">
        <v>242</v>
      </c>
      <c r="N61" s="146" t="s">
        <v>242</v>
      </c>
      <c r="O61" s="146" t="s">
        <v>242</v>
      </c>
      <c r="P61" s="146" t="s">
        <v>242</v>
      </c>
      <c r="Q61" s="153">
        <f>+F61*J61</f>
        <v>110000000</v>
      </c>
      <c r="R61" s="146">
        <v>0</v>
      </c>
      <c r="S61" s="146">
        <v>0</v>
      </c>
      <c r="T61" s="146">
        <v>0</v>
      </c>
      <c r="U61" s="146"/>
      <c r="V61" s="146"/>
    </row>
    <row r="62" spans="1:22" ht="52.5" x14ac:dyDescent="0.25">
      <c r="A62" s="143">
        <v>61</v>
      </c>
      <c r="B62" s="151" t="s">
        <v>514</v>
      </c>
      <c r="C62" s="147" t="s">
        <v>273</v>
      </c>
      <c r="D62" s="146" t="s">
        <v>235</v>
      </c>
      <c r="E62" s="147" t="s">
        <v>236</v>
      </c>
      <c r="F62" s="148">
        <v>550000000</v>
      </c>
      <c r="G62" s="149" t="s">
        <v>202</v>
      </c>
      <c r="H62" s="150" t="s">
        <v>237</v>
      </c>
      <c r="I62" s="151" t="s">
        <v>515</v>
      </c>
      <c r="J62" s="151" t="s">
        <v>257</v>
      </c>
      <c r="K62" s="147" t="s">
        <v>516</v>
      </c>
      <c r="L62" s="152" t="s">
        <v>517</v>
      </c>
      <c r="M62" s="146" t="s">
        <v>242</v>
      </c>
      <c r="N62" s="146" t="s">
        <v>242</v>
      </c>
      <c r="O62" s="146" t="s">
        <v>242</v>
      </c>
      <c r="P62" s="146" t="s">
        <v>242</v>
      </c>
      <c r="Q62" s="157">
        <f>F62*J62</f>
        <v>495000000</v>
      </c>
      <c r="R62" s="157">
        <f>+Q62</f>
        <v>495000000</v>
      </c>
      <c r="S62" s="157">
        <f>+R62</f>
        <v>495000000</v>
      </c>
      <c r="T62" s="157">
        <v>0</v>
      </c>
      <c r="U62" s="146"/>
      <c r="V62" s="149"/>
    </row>
    <row r="63" spans="1:22" ht="21" x14ac:dyDescent="0.25">
      <c r="A63" s="143">
        <v>62</v>
      </c>
      <c r="B63" s="151" t="s">
        <v>518</v>
      </c>
      <c r="C63" s="147" t="s">
        <v>510</v>
      </c>
      <c r="D63" s="146" t="s">
        <v>235</v>
      </c>
      <c r="E63" s="147" t="s">
        <v>236</v>
      </c>
      <c r="F63" s="148">
        <v>454260646</v>
      </c>
      <c r="G63" s="149" t="s">
        <v>199</v>
      </c>
      <c r="H63" s="150" t="s">
        <v>237</v>
      </c>
      <c r="I63" s="151" t="s">
        <v>511</v>
      </c>
      <c r="J63" s="151" t="s">
        <v>239</v>
      </c>
      <c r="K63" s="147" t="s">
        <v>519</v>
      </c>
      <c r="L63" s="152" t="s">
        <v>264</v>
      </c>
      <c r="M63" s="146" t="s">
        <v>242</v>
      </c>
      <c r="N63" s="146" t="s">
        <v>242</v>
      </c>
      <c r="O63" s="146" t="s">
        <v>242</v>
      </c>
      <c r="P63" s="146" t="s">
        <v>242</v>
      </c>
      <c r="Q63" s="153">
        <f>+F63*J63</f>
        <v>45426064.600000001</v>
      </c>
      <c r="R63" s="146">
        <v>0</v>
      </c>
      <c r="S63" s="146">
        <v>0</v>
      </c>
      <c r="T63" s="146">
        <v>0</v>
      </c>
      <c r="U63" s="146"/>
      <c r="V63" s="146"/>
    </row>
    <row r="64" spans="1:22" ht="31.5" x14ac:dyDescent="0.25">
      <c r="A64" s="143">
        <v>63</v>
      </c>
      <c r="B64" s="151" t="s">
        <v>520</v>
      </c>
      <c r="C64" s="147" t="s">
        <v>503</v>
      </c>
      <c r="D64" s="146" t="s">
        <v>235</v>
      </c>
      <c r="E64" s="147" t="s">
        <v>236</v>
      </c>
      <c r="F64" s="148">
        <v>350000</v>
      </c>
      <c r="G64" s="149" t="s">
        <v>200</v>
      </c>
      <c r="H64" s="150" t="s">
        <v>237</v>
      </c>
      <c r="I64" s="151" t="s">
        <v>499</v>
      </c>
      <c r="J64" s="151" t="s">
        <v>285</v>
      </c>
      <c r="K64" s="147" t="s">
        <v>521</v>
      </c>
      <c r="L64" s="152" t="s">
        <v>522</v>
      </c>
      <c r="M64" s="146" t="s">
        <v>242</v>
      </c>
      <c r="N64" s="146" t="s">
        <v>242</v>
      </c>
      <c r="O64" s="146" t="s">
        <v>242</v>
      </c>
      <c r="P64" s="146" t="s">
        <v>242</v>
      </c>
      <c r="Q64" s="157">
        <f>+F64*50%</f>
        <v>175000</v>
      </c>
      <c r="R64" s="157">
        <f>+Q64</f>
        <v>175000</v>
      </c>
      <c r="S64" s="157">
        <v>0</v>
      </c>
      <c r="T64" s="157">
        <f>+R64</f>
        <v>175000</v>
      </c>
      <c r="U64" s="146"/>
      <c r="V64" s="149"/>
    </row>
    <row r="65" spans="1:22" ht="52.5" x14ac:dyDescent="0.25">
      <c r="A65" s="143">
        <v>64</v>
      </c>
      <c r="B65" s="151" t="s">
        <v>523</v>
      </c>
      <c r="C65" s="147" t="s">
        <v>524</v>
      </c>
      <c r="D65" s="146" t="s">
        <v>235</v>
      </c>
      <c r="E65" s="147" t="s">
        <v>236</v>
      </c>
      <c r="F65" s="148">
        <v>600000000</v>
      </c>
      <c r="G65" s="149" t="s">
        <v>199</v>
      </c>
      <c r="H65" s="150" t="s">
        <v>237</v>
      </c>
      <c r="I65" s="151" t="s">
        <v>525</v>
      </c>
      <c r="J65" s="151" t="s">
        <v>239</v>
      </c>
      <c r="K65" s="147" t="s">
        <v>526</v>
      </c>
      <c r="L65" s="152" t="s">
        <v>527</v>
      </c>
      <c r="M65" s="146" t="s">
        <v>242</v>
      </c>
      <c r="N65" s="146" t="s">
        <v>242</v>
      </c>
      <c r="O65" s="146" t="s">
        <v>242</v>
      </c>
      <c r="P65" s="146" t="s">
        <v>242</v>
      </c>
      <c r="Q65" s="153">
        <f t="shared" ref="Q65:Q66" si="13">+F65*J65</f>
        <v>60000000</v>
      </c>
      <c r="R65" s="146">
        <v>0</v>
      </c>
      <c r="S65" s="146">
        <v>0</v>
      </c>
      <c r="T65" s="146">
        <v>0</v>
      </c>
      <c r="U65" s="146"/>
      <c r="V65" s="146"/>
    </row>
    <row r="66" spans="1:22" ht="63" x14ac:dyDescent="0.25">
      <c r="A66" s="143">
        <v>65</v>
      </c>
      <c r="B66" s="151" t="s">
        <v>528</v>
      </c>
      <c r="C66" s="147" t="s">
        <v>529</v>
      </c>
      <c r="D66" s="146" t="s">
        <v>235</v>
      </c>
      <c r="E66" s="147" t="s">
        <v>236</v>
      </c>
      <c r="F66" s="148">
        <v>320000000</v>
      </c>
      <c r="G66" s="149" t="s">
        <v>199</v>
      </c>
      <c r="H66" s="150" t="s">
        <v>237</v>
      </c>
      <c r="I66" s="151" t="s">
        <v>525</v>
      </c>
      <c r="J66" s="151" t="s">
        <v>239</v>
      </c>
      <c r="K66" s="147" t="s">
        <v>530</v>
      </c>
      <c r="L66" s="152" t="s">
        <v>531</v>
      </c>
      <c r="M66" s="156">
        <v>44630</v>
      </c>
      <c r="N66" s="146" t="s">
        <v>532</v>
      </c>
      <c r="O66" s="146">
        <v>0</v>
      </c>
      <c r="P66" s="146">
        <v>0</v>
      </c>
      <c r="Q66" s="153">
        <f t="shared" si="13"/>
        <v>32000000</v>
      </c>
      <c r="R66" s="146">
        <v>0</v>
      </c>
      <c r="S66" s="146">
        <v>0</v>
      </c>
      <c r="T66" s="146">
        <v>0</v>
      </c>
      <c r="U66" s="146"/>
      <c r="V66" s="146"/>
    </row>
    <row r="67" spans="1:22" ht="21" x14ac:dyDescent="0.25">
      <c r="A67" s="143">
        <v>66</v>
      </c>
      <c r="B67" s="151" t="s">
        <v>533</v>
      </c>
      <c r="C67" s="147" t="s">
        <v>534</v>
      </c>
      <c r="D67" s="146" t="s">
        <v>235</v>
      </c>
      <c r="E67" s="147" t="s">
        <v>236</v>
      </c>
      <c r="F67" s="148">
        <v>4250000000</v>
      </c>
      <c r="G67" s="149" t="s">
        <v>200</v>
      </c>
      <c r="H67" s="150" t="s">
        <v>237</v>
      </c>
      <c r="I67" s="151" t="s">
        <v>499</v>
      </c>
      <c r="J67" s="151" t="s">
        <v>285</v>
      </c>
      <c r="K67" s="147" t="s">
        <v>535</v>
      </c>
      <c r="L67" s="152" t="s">
        <v>505</v>
      </c>
      <c r="M67" s="146" t="s">
        <v>242</v>
      </c>
      <c r="N67" s="146" t="s">
        <v>242</v>
      </c>
      <c r="O67" s="146" t="s">
        <v>242</v>
      </c>
      <c r="P67" s="146" t="s">
        <v>242</v>
      </c>
      <c r="Q67" s="157">
        <f>+F67*50%</f>
        <v>2125000000</v>
      </c>
      <c r="R67" s="157">
        <f>+Q67</f>
        <v>2125000000</v>
      </c>
      <c r="S67" s="157">
        <v>0</v>
      </c>
      <c r="T67" s="157">
        <f>+R67</f>
        <v>2125000000</v>
      </c>
      <c r="U67" s="146"/>
      <c r="V67" s="149"/>
    </row>
    <row r="68" spans="1:22" ht="31.5" x14ac:dyDescent="0.25">
      <c r="A68" s="143">
        <v>67</v>
      </c>
      <c r="B68" s="151" t="s">
        <v>536</v>
      </c>
      <c r="C68" s="147" t="s">
        <v>537</v>
      </c>
      <c r="D68" s="146" t="s">
        <v>235</v>
      </c>
      <c r="E68" s="147" t="s">
        <v>236</v>
      </c>
      <c r="F68" s="148">
        <v>2397518551</v>
      </c>
      <c r="G68" s="149" t="s">
        <v>199</v>
      </c>
      <c r="H68" s="150" t="s">
        <v>237</v>
      </c>
      <c r="I68" s="151" t="s">
        <v>525</v>
      </c>
      <c r="J68" s="151" t="s">
        <v>239</v>
      </c>
      <c r="K68" s="147" t="s">
        <v>538</v>
      </c>
      <c r="L68" s="152" t="s">
        <v>539</v>
      </c>
      <c r="M68" s="146" t="s">
        <v>242</v>
      </c>
      <c r="N68" s="146" t="s">
        <v>242</v>
      </c>
      <c r="O68" s="146" t="s">
        <v>242</v>
      </c>
      <c r="P68" s="146" t="s">
        <v>242</v>
      </c>
      <c r="Q68" s="153">
        <f t="shared" ref="Q68:Q72" si="14">+F68*J68</f>
        <v>239751855.10000002</v>
      </c>
      <c r="R68" s="146">
        <v>0</v>
      </c>
      <c r="S68" s="146">
        <v>0</v>
      </c>
      <c r="T68" s="146">
        <v>0</v>
      </c>
      <c r="U68" s="146"/>
      <c r="V68" s="146"/>
    </row>
    <row r="69" spans="1:22" ht="21" x14ac:dyDescent="0.25">
      <c r="A69" s="143">
        <v>68</v>
      </c>
      <c r="B69" s="151" t="s">
        <v>540</v>
      </c>
      <c r="C69" s="147" t="s">
        <v>541</v>
      </c>
      <c r="D69" s="146" t="s">
        <v>235</v>
      </c>
      <c r="E69" s="147" t="s">
        <v>236</v>
      </c>
      <c r="F69" s="148">
        <v>305000000</v>
      </c>
      <c r="G69" s="149" t="s">
        <v>199</v>
      </c>
      <c r="H69" s="150" t="s">
        <v>237</v>
      </c>
      <c r="I69" s="151" t="s">
        <v>525</v>
      </c>
      <c r="J69" s="151" t="s">
        <v>239</v>
      </c>
      <c r="K69" s="147" t="s">
        <v>542</v>
      </c>
      <c r="L69" s="152" t="s">
        <v>539</v>
      </c>
      <c r="M69" s="146" t="s">
        <v>242</v>
      </c>
      <c r="N69" s="146" t="s">
        <v>242</v>
      </c>
      <c r="O69" s="146" t="s">
        <v>242</v>
      </c>
      <c r="P69" s="146" t="s">
        <v>242</v>
      </c>
      <c r="Q69" s="153">
        <f t="shared" si="14"/>
        <v>30500000</v>
      </c>
      <c r="R69" s="146">
        <v>0</v>
      </c>
      <c r="S69" s="146">
        <v>0</v>
      </c>
      <c r="T69" s="146">
        <v>0</v>
      </c>
      <c r="U69" s="146"/>
      <c r="V69" s="146"/>
    </row>
    <row r="70" spans="1:22" ht="52.5" x14ac:dyDescent="0.25">
      <c r="A70" s="143">
        <v>69</v>
      </c>
      <c r="B70" s="151" t="s">
        <v>543</v>
      </c>
      <c r="C70" s="147" t="s">
        <v>524</v>
      </c>
      <c r="D70" s="146" t="s">
        <v>235</v>
      </c>
      <c r="E70" s="147" t="s">
        <v>236</v>
      </c>
      <c r="F70" s="148">
        <v>870000000</v>
      </c>
      <c r="G70" s="149" t="s">
        <v>199</v>
      </c>
      <c r="H70" s="150" t="s">
        <v>237</v>
      </c>
      <c r="I70" s="151" t="s">
        <v>525</v>
      </c>
      <c r="J70" s="151" t="s">
        <v>239</v>
      </c>
      <c r="K70" s="147" t="s">
        <v>544</v>
      </c>
      <c r="L70" s="152" t="s">
        <v>545</v>
      </c>
      <c r="M70" s="146" t="s">
        <v>242</v>
      </c>
      <c r="N70" s="146" t="s">
        <v>242</v>
      </c>
      <c r="O70" s="146" t="s">
        <v>242</v>
      </c>
      <c r="P70" s="146" t="s">
        <v>242</v>
      </c>
      <c r="Q70" s="153">
        <f t="shared" si="14"/>
        <v>87000000</v>
      </c>
      <c r="R70" s="146">
        <v>0</v>
      </c>
      <c r="S70" s="146">
        <v>0</v>
      </c>
      <c r="T70" s="146">
        <v>0</v>
      </c>
      <c r="U70" s="146"/>
      <c r="V70" s="146"/>
    </row>
    <row r="71" spans="1:22" ht="21" x14ac:dyDescent="0.25">
      <c r="A71" s="143">
        <v>70</v>
      </c>
      <c r="B71" s="151" t="s">
        <v>546</v>
      </c>
      <c r="C71" s="147" t="s">
        <v>547</v>
      </c>
      <c r="D71" s="146" t="s">
        <v>235</v>
      </c>
      <c r="E71" s="147" t="s">
        <v>236</v>
      </c>
      <c r="F71" s="148">
        <v>810000000</v>
      </c>
      <c r="G71" s="149" t="s">
        <v>199</v>
      </c>
      <c r="H71" s="150" t="s">
        <v>237</v>
      </c>
      <c r="I71" s="151" t="s">
        <v>525</v>
      </c>
      <c r="J71" s="151" t="s">
        <v>239</v>
      </c>
      <c r="K71" s="147" t="s">
        <v>548</v>
      </c>
      <c r="L71" s="152" t="s">
        <v>264</v>
      </c>
      <c r="M71" s="146" t="s">
        <v>242</v>
      </c>
      <c r="N71" s="146" t="s">
        <v>242</v>
      </c>
      <c r="O71" s="146" t="s">
        <v>242</v>
      </c>
      <c r="P71" s="146" t="s">
        <v>242</v>
      </c>
      <c r="Q71" s="153">
        <f t="shared" si="14"/>
        <v>81000000</v>
      </c>
      <c r="R71" s="146">
        <v>0</v>
      </c>
      <c r="S71" s="146">
        <v>0</v>
      </c>
      <c r="T71" s="146">
        <v>0</v>
      </c>
      <c r="U71" s="146"/>
      <c r="V71" s="146"/>
    </row>
    <row r="72" spans="1:22" ht="21" x14ac:dyDescent="0.25">
      <c r="A72" s="143">
        <v>71</v>
      </c>
      <c r="B72" s="151" t="s">
        <v>549</v>
      </c>
      <c r="C72" s="147" t="s">
        <v>550</v>
      </c>
      <c r="D72" s="146" t="s">
        <v>235</v>
      </c>
      <c r="E72" s="147" t="s">
        <v>236</v>
      </c>
      <c r="F72" s="148">
        <v>903000000</v>
      </c>
      <c r="G72" s="149" t="s">
        <v>199</v>
      </c>
      <c r="H72" s="150" t="s">
        <v>237</v>
      </c>
      <c r="I72" s="151" t="s">
        <v>525</v>
      </c>
      <c r="J72" s="151" t="s">
        <v>239</v>
      </c>
      <c r="K72" s="147" t="s">
        <v>551</v>
      </c>
      <c r="L72" s="152" t="s">
        <v>552</v>
      </c>
      <c r="M72" s="146" t="s">
        <v>242</v>
      </c>
      <c r="N72" s="146" t="s">
        <v>242</v>
      </c>
      <c r="O72" s="146" t="s">
        <v>242</v>
      </c>
      <c r="P72" s="146" t="s">
        <v>242</v>
      </c>
      <c r="Q72" s="153">
        <f t="shared" si="14"/>
        <v>90300000</v>
      </c>
      <c r="R72" s="146">
        <v>0</v>
      </c>
      <c r="S72" s="146">
        <v>0</v>
      </c>
      <c r="T72" s="146">
        <v>0</v>
      </c>
      <c r="U72" s="146"/>
      <c r="V72" s="146"/>
    </row>
    <row r="73" spans="1:22" ht="21" x14ac:dyDescent="0.25">
      <c r="A73" s="143">
        <v>72</v>
      </c>
      <c r="B73" s="151" t="s">
        <v>553</v>
      </c>
      <c r="C73" s="147" t="s">
        <v>554</v>
      </c>
      <c r="D73" s="146" t="s">
        <v>235</v>
      </c>
      <c r="E73" s="147" t="s">
        <v>236</v>
      </c>
      <c r="F73" s="148">
        <v>2598056960</v>
      </c>
      <c r="G73" s="149" t="s">
        <v>200</v>
      </c>
      <c r="H73" s="150" t="s">
        <v>237</v>
      </c>
      <c r="I73" s="151" t="s">
        <v>499</v>
      </c>
      <c r="J73" s="151" t="s">
        <v>285</v>
      </c>
      <c r="K73" s="147" t="s">
        <v>555</v>
      </c>
      <c r="L73" s="152" t="s">
        <v>501</v>
      </c>
      <c r="M73" s="146" t="s">
        <v>242</v>
      </c>
      <c r="N73" s="146" t="s">
        <v>242</v>
      </c>
      <c r="O73" s="146" t="s">
        <v>242</v>
      </c>
      <c r="P73" s="146" t="s">
        <v>242</v>
      </c>
      <c r="Q73" s="157">
        <f t="shared" ref="Q73:Q74" si="15">+F73*50%</f>
        <v>1299028480</v>
      </c>
      <c r="R73" s="157">
        <f t="shared" ref="R73:R74" si="16">+Q73</f>
        <v>1299028480</v>
      </c>
      <c r="S73" s="157">
        <v>0</v>
      </c>
      <c r="T73" s="157">
        <f t="shared" ref="T73:T74" si="17">+R73</f>
        <v>1299028480</v>
      </c>
      <c r="U73" s="146"/>
      <c r="V73" s="149"/>
    </row>
    <row r="74" spans="1:22" ht="21" x14ac:dyDescent="0.25">
      <c r="A74" s="143">
        <v>73</v>
      </c>
      <c r="B74" s="151" t="s">
        <v>556</v>
      </c>
      <c r="C74" s="147" t="s">
        <v>550</v>
      </c>
      <c r="D74" s="146" t="s">
        <v>235</v>
      </c>
      <c r="E74" s="147" t="s">
        <v>236</v>
      </c>
      <c r="F74" s="148">
        <v>2973128895</v>
      </c>
      <c r="G74" s="149" t="s">
        <v>200</v>
      </c>
      <c r="H74" s="150" t="s">
        <v>237</v>
      </c>
      <c r="I74" s="151" t="s">
        <v>499</v>
      </c>
      <c r="J74" s="151" t="s">
        <v>285</v>
      </c>
      <c r="K74" s="147" t="s">
        <v>557</v>
      </c>
      <c r="L74" s="152" t="s">
        <v>558</v>
      </c>
      <c r="M74" s="146" t="s">
        <v>242</v>
      </c>
      <c r="N74" s="146" t="s">
        <v>242</v>
      </c>
      <c r="O74" s="146" t="s">
        <v>242</v>
      </c>
      <c r="P74" s="146" t="s">
        <v>242</v>
      </c>
      <c r="Q74" s="157">
        <f t="shared" si="15"/>
        <v>1486564447.5</v>
      </c>
      <c r="R74" s="157">
        <f t="shared" si="16"/>
        <v>1486564447.5</v>
      </c>
      <c r="S74" s="157">
        <v>0</v>
      </c>
      <c r="T74" s="157">
        <f t="shared" si="17"/>
        <v>1486564447.5</v>
      </c>
      <c r="U74" s="146"/>
      <c r="V74" s="149"/>
    </row>
    <row r="75" spans="1:22" ht="42" x14ac:dyDescent="0.25">
      <c r="A75" s="143">
        <v>74</v>
      </c>
      <c r="B75" s="151" t="s">
        <v>559</v>
      </c>
      <c r="C75" s="147" t="s">
        <v>560</v>
      </c>
      <c r="D75" s="146" t="s">
        <v>235</v>
      </c>
      <c r="E75" s="147" t="s">
        <v>236</v>
      </c>
      <c r="F75" s="148">
        <v>1002000000</v>
      </c>
      <c r="G75" s="149" t="s">
        <v>199</v>
      </c>
      <c r="H75" s="150" t="s">
        <v>237</v>
      </c>
      <c r="I75" s="151" t="s">
        <v>525</v>
      </c>
      <c r="J75" s="151" t="s">
        <v>239</v>
      </c>
      <c r="K75" s="147" t="s">
        <v>561</v>
      </c>
      <c r="L75" s="152" t="s">
        <v>306</v>
      </c>
      <c r="M75" s="146" t="s">
        <v>242</v>
      </c>
      <c r="N75" s="146" t="s">
        <v>242</v>
      </c>
      <c r="O75" s="146" t="s">
        <v>242</v>
      </c>
      <c r="P75" s="146" t="s">
        <v>242</v>
      </c>
      <c r="Q75" s="153">
        <f t="shared" ref="Q75:Q77" si="18">+F75*J75</f>
        <v>100200000</v>
      </c>
      <c r="R75" s="146">
        <v>0</v>
      </c>
      <c r="S75" s="146">
        <v>0</v>
      </c>
      <c r="T75" s="146">
        <v>0</v>
      </c>
      <c r="U75" s="146"/>
      <c r="V75" s="146"/>
    </row>
    <row r="76" spans="1:22" ht="42" x14ac:dyDescent="0.25">
      <c r="A76" s="143">
        <v>75</v>
      </c>
      <c r="B76" s="151" t="s">
        <v>562</v>
      </c>
      <c r="C76" s="147" t="s">
        <v>253</v>
      </c>
      <c r="D76" s="146" t="s">
        <v>235</v>
      </c>
      <c r="E76" s="147" t="s">
        <v>236</v>
      </c>
      <c r="F76" s="148">
        <v>3507889320</v>
      </c>
      <c r="G76" s="149" t="s">
        <v>199</v>
      </c>
      <c r="H76" s="150" t="s">
        <v>237</v>
      </c>
      <c r="I76" s="151" t="s">
        <v>525</v>
      </c>
      <c r="J76" s="151" t="s">
        <v>239</v>
      </c>
      <c r="K76" s="147" t="s">
        <v>563</v>
      </c>
      <c r="L76" s="152" t="s">
        <v>306</v>
      </c>
      <c r="M76" s="146" t="s">
        <v>242</v>
      </c>
      <c r="N76" s="146" t="s">
        <v>242</v>
      </c>
      <c r="O76" s="146" t="s">
        <v>242</v>
      </c>
      <c r="P76" s="146" t="s">
        <v>242</v>
      </c>
      <c r="Q76" s="153">
        <f t="shared" si="18"/>
        <v>350788932</v>
      </c>
      <c r="R76" s="146">
        <v>0</v>
      </c>
      <c r="S76" s="146">
        <v>0</v>
      </c>
      <c r="T76" s="146">
        <v>0</v>
      </c>
      <c r="U76" s="146"/>
      <c r="V76" s="146"/>
    </row>
    <row r="77" spans="1:22" ht="42" x14ac:dyDescent="0.25">
      <c r="A77" s="143">
        <v>76</v>
      </c>
      <c r="B77" s="151" t="s">
        <v>564</v>
      </c>
      <c r="C77" s="147" t="s">
        <v>273</v>
      </c>
      <c r="D77" s="146" t="s">
        <v>235</v>
      </c>
      <c r="E77" s="147" t="s">
        <v>236</v>
      </c>
      <c r="F77" s="148">
        <v>255000000</v>
      </c>
      <c r="G77" s="149" t="s">
        <v>199</v>
      </c>
      <c r="H77" s="150" t="s">
        <v>237</v>
      </c>
      <c r="I77" s="151" t="s">
        <v>525</v>
      </c>
      <c r="J77" s="151" t="s">
        <v>239</v>
      </c>
      <c r="K77" s="147" t="s">
        <v>565</v>
      </c>
      <c r="L77" s="152" t="s">
        <v>306</v>
      </c>
      <c r="M77" s="146" t="s">
        <v>242</v>
      </c>
      <c r="N77" s="146" t="s">
        <v>242</v>
      </c>
      <c r="O77" s="146" t="s">
        <v>242</v>
      </c>
      <c r="P77" s="146" t="s">
        <v>242</v>
      </c>
      <c r="Q77" s="153">
        <f t="shared" si="18"/>
        <v>25500000</v>
      </c>
      <c r="R77" s="146">
        <v>0</v>
      </c>
      <c r="S77" s="146">
        <v>0</v>
      </c>
      <c r="T77" s="146">
        <v>0</v>
      </c>
      <c r="U77" s="146"/>
      <c r="V77" s="146"/>
    </row>
    <row r="78" spans="1:22" ht="21" x14ac:dyDescent="0.25">
      <c r="A78" s="143">
        <v>77</v>
      </c>
      <c r="B78" s="151" t="s">
        <v>566</v>
      </c>
      <c r="C78" s="147" t="s">
        <v>567</v>
      </c>
      <c r="D78" s="146" t="s">
        <v>235</v>
      </c>
      <c r="E78" s="147" t="s">
        <v>236</v>
      </c>
      <c r="F78" s="148">
        <v>1752845480</v>
      </c>
      <c r="G78" s="149" t="s">
        <v>200</v>
      </c>
      <c r="H78" s="150" t="s">
        <v>237</v>
      </c>
      <c r="I78" s="151" t="s">
        <v>568</v>
      </c>
      <c r="J78" s="151" t="s">
        <v>285</v>
      </c>
      <c r="K78" s="147" t="s">
        <v>569</v>
      </c>
      <c r="L78" s="152" t="s">
        <v>570</v>
      </c>
      <c r="M78" s="146" t="s">
        <v>242</v>
      </c>
      <c r="N78" s="146" t="s">
        <v>242</v>
      </c>
      <c r="O78" s="146" t="s">
        <v>242</v>
      </c>
      <c r="P78" s="146" t="s">
        <v>242</v>
      </c>
      <c r="Q78" s="157">
        <f>+F78*50%</f>
        <v>876422740</v>
      </c>
      <c r="R78" s="157">
        <f>+Q78</f>
        <v>876422740</v>
      </c>
      <c r="S78" s="157">
        <v>0</v>
      </c>
      <c r="T78" s="157">
        <f>+R78</f>
        <v>876422740</v>
      </c>
      <c r="U78" s="146"/>
      <c r="V78" s="149"/>
    </row>
    <row r="79" spans="1:22" ht="42" x14ac:dyDescent="0.25">
      <c r="A79" s="143">
        <v>78</v>
      </c>
      <c r="B79" s="151" t="s">
        <v>571</v>
      </c>
      <c r="C79" s="147" t="s">
        <v>550</v>
      </c>
      <c r="D79" s="146" t="s">
        <v>235</v>
      </c>
      <c r="E79" s="147" t="s">
        <v>236</v>
      </c>
      <c r="F79" s="148">
        <v>1074800000</v>
      </c>
      <c r="G79" s="149" t="s">
        <v>202</v>
      </c>
      <c r="H79" s="150" t="s">
        <v>237</v>
      </c>
      <c r="I79" s="151" t="s">
        <v>572</v>
      </c>
      <c r="J79" s="151" t="s">
        <v>257</v>
      </c>
      <c r="K79" s="147" t="s">
        <v>573</v>
      </c>
      <c r="L79" s="152" t="s">
        <v>574</v>
      </c>
      <c r="M79" s="146" t="s">
        <v>242</v>
      </c>
      <c r="N79" s="146" t="s">
        <v>242</v>
      </c>
      <c r="O79" s="146" t="s">
        <v>242</v>
      </c>
      <c r="P79" s="146" t="s">
        <v>242</v>
      </c>
      <c r="Q79" s="157">
        <f>F79*J79</f>
        <v>967320000</v>
      </c>
      <c r="R79" s="157">
        <f>+Q79</f>
        <v>967320000</v>
      </c>
      <c r="S79" s="157">
        <f>+R79</f>
        <v>967320000</v>
      </c>
      <c r="T79" s="157">
        <v>0</v>
      </c>
      <c r="U79" s="146"/>
      <c r="V79" s="149"/>
    </row>
    <row r="80" spans="1:22" ht="21" x14ac:dyDescent="0.25">
      <c r="A80" s="143">
        <v>79</v>
      </c>
      <c r="B80" s="151" t="s">
        <v>575</v>
      </c>
      <c r="C80" s="147" t="s">
        <v>576</v>
      </c>
      <c r="D80" s="146" t="s">
        <v>235</v>
      </c>
      <c r="E80" s="147" t="s">
        <v>236</v>
      </c>
      <c r="F80" s="148">
        <v>2983500000</v>
      </c>
      <c r="G80" s="149" t="s">
        <v>199</v>
      </c>
      <c r="H80" s="150" t="s">
        <v>237</v>
      </c>
      <c r="I80" s="151" t="s">
        <v>525</v>
      </c>
      <c r="J80" s="151" t="s">
        <v>239</v>
      </c>
      <c r="K80" s="147" t="s">
        <v>577</v>
      </c>
      <c r="L80" s="152" t="s">
        <v>578</v>
      </c>
      <c r="M80" s="146" t="s">
        <v>242</v>
      </c>
      <c r="N80" s="146" t="s">
        <v>242</v>
      </c>
      <c r="O80" s="146" t="s">
        <v>242</v>
      </c>
      <c r="P80" s="146" t="s">
        <v>242</v>
      </c>
      <c r="Q80" s="153">
        <f>+F80*J80</f>
        <v>298350000</v>
      </c>
      <c r="R80" s="146">
        <v>0</v>
      </c>
      <c r="S80" s="146">
        <v>0</v>
      </c>
      <c r="T80" s="146">
        <v>0</v>
      </c>
      <c r="U80" s="146"/>
      <c r="V80" s="146"/>
    </row>
    <row r="81" spans="1:22" ht="21" x14ac:dyDescent="0.25">
      <c r="A81" s="143">
        <v>80</v>
      </c>
      <c r="B81" s="151" t="s">
        <v>579</v>
      </c>
      <c r="C81" s="147" t="s">
        <v>503</v>
      </c>
      <c r="D81" s="146" t="s">
        <v>235</v>
      </c>
      <c r="E81" s="147" t="s">
        <v>236</v>
      </c>
      <c r="F81" s="148">
        <v>521732450</v>
      </c>
      <c r="G81" s="149" t="s">
        <v>200</v>
      </c>
      <c r="H81" s="150" t="s">
        <v>237</v>
      </c>
      <c r="I81" s="151" t="s">
        <v>499</v>
      </c>
      <c r="J81" s="151" t="s">
        <v>285</v>
      </c>
      <c r="K81" s="147" t="s">
        <v>580</v>
      </c>
      <c r="L81" s="152" t="s">
        <v>501</v>
      </c>
      <c r="M81" s="146" t="s">
        <v>242</v>
      </c>
      <c r="N81" s="146" t="s">
        <v>242</v>
      </c>
      <c r="O81" s="146" t="s">
        <v>242</v>
      </c>
      <c r="P81" s="146" t="s">
        <v>242</v>
      </c>
      <c r="Q81" s="157">
        <f t="shared" ref="Q81:Q86" si="19">+F81*50%</f>
        <v>260866225</v>
      </c>
      <c r="R81" s="157">
        <f t="shared" ref="R81:R86" si="20">+Q81</f>
        <v>260866225</v>
      </c>
      <c r="S81" s="157">
        <v>0</v>
      </c>
      <c r="T81" s="157">
        <f t="shared" ref="T81:T86" si="21">+R81</f>
        <v>260866225</v>
      </c>
      <c r="U81" s="146"/>
      <c r="V81" s="149"/>
    </row>
    <row r="82" spans="1:22" ht="21" x14ac:dyDescent="0.25">
      <c r="A82" s="143">
        <v>81</v>
      </c>
      <c r="B82" s="151" t="s">
        <v>581</v>
      </c>
      <c r="C82" s="147" t="s">
        <v>485</v>
      </c>
      <c r="D82" s="146" t="s">
        <v>235</v>
      </c>
      <c r="E82" s="147" t="s">
        <v>236</v>
      </c>
      <c r="F82" s="148">
        <v>850000000</v>
      </c>
      <c r="G82" s="149" t="s">
        <v>200</v>
      </c>
      <c r="H82" s="150" t="s">
        <v>237</v>
      </c>
      <c r="I82" s="151" t="s">
        <v>499</v>
      </c>
      <c r="J82" s="151" t="s">
        <v>285</v>
      </c>
      <c r="K82" s="147" t="s">
        <v>582</v>
      </c>
      <c r="L82" s="152" t="s">
        <v>501</v>
      </c>
      <c r="M82" s="146" t="s">
        <v>242</v>
      </c>
      <c r="N82" s="146" t="s">
        <v>242</v>
      </c>
      <c r="O82" s="146" t="s">
        <v>242</v>
      </c>
      <c r="P82" s="146" t="s">
        <v>242</v>
      </c>
      <c r="Q82" s="157">
        <f t="shared" si="19"/>
        <v>425000000</v>
      </c>
      <c r="R82" s="157">
        <f t="shared" si="20"/>
        <v>425000000</v>
      </c>
      <c r="S82" s="157">
        <v>0</v>
      </c>
      <c r="T82" s="157">
        <f t="shared" si="21"/>
        <v>425000000</v>
      </c>
      <c r="U82" s="146"/>
      <c r="V82" s="149"/>
    </row>
    <row r="83" spans="1:22" ht="21" x14ac:dyDescent="0.25">
      <c r="A83" s="143">
        <v>82</v>
      </c>
      <c r="B83" s="151" t="s">
        <v>583</v>
      </c>
      <c r="C83" s="147" t="s">
        <v>584</v>
      </c>
      <c r="D83" s="146" t="s">
        <v>235</v>
      </c>
      <c r="E83" s="147" t="s">
        <v>236</v>
      </c>
      <c r="F83" s="148">
        <v>5200000000</v>
      </c>
      <c r="G83" s="149" t="s">
        <v>200</v>
      </c>
      <c r="H83" s="150" t="s">
        <v>237</v>
      </c>
      <c r="I83" s="151" t="s">
        <v>499</v>
      </c>
      <c r="J83" s="151" t="s">
        <v>285</v>
      </c>
      <c r="K83" s="147" t="s">
        <v>585</v>
      </c>
      <c r="L83" s="152" t="s">
        <v>501</v>
      </c>
      <c r="M83" s="146" t="s">
        <v>242</v>
      </c>
      <c r="N83" s="146" t="s">
        <v>242</v>
      </c>
      <c r="O83" s="146" t="s">
        <v>242</v>
      </c>
      <c r="P83" s="146" t="s">
        <v>242</v>
      </c>
      <c r="Q83" s="157">
        <f t="shared" si="19"/>
        <v>2600000000</v>
      </c>
      <c r="R83" s="157">
        <f t="shared" si="20"/>
        <v>2600000000</v>
      </c>
      <c r="S83" s="157">
        <v>0</v>
      </c>
      <c r="T83" s="157">
        <f t="shared" si="21"/>
        <v>2600000000</v>
      </c>
      <c r="U83" s="146"/>
      <c r="V83" s="149"/>
    </row>
    <row r="84" spans="1:22" ht="31.5" x14ac:dyDescent="0.25">
      <c r="A84" s="143">
        <v>83</v>
      </c>
      <c r="B84" s="151" t="s">
        <v>586</v>
      </c>
      <c r="C84" s="147" t="s">
        <v>485</v>
      </c>
      <c r="D84" s="146" t="s">
        <v>235</v>
      </c>
      <c r="E84" s="147" t="s">
        <v>236</v>
      </c>
      <c r="F84" s="148">
        <v>2315974847</v>
      </c>
      <c r="G84" s="149" t="s">
        <v>200</v>
      </c>
      <c r="H84" s="150" t="s">
        <v>237</v>
      </c>
      <c r="I84" s="151" t="s">
        <v>499</v>
      </c>
      <c r="J84" s="151" t="s">
        <v>285</v>
      </c>
      <c r="K84" s="147" t="s">
        <v>587</v>
      </c>
      <c r="L84" s="152" t="s">
        <v>501</v>
      </c>
      <c r="M84" s="146" t="s">
        <v>242</v>
      </c>
      <c r="N84" s="146" t="s">
        <v>242</v>
      </c>
      <c r="O84" s="146" t="s">
        <v>242</v>
      </c>
      <c r="P84" s="146" t="s">
        <v>242</v>
      </c>
      <c r="Q84" s="157">
        <f t="shared" si="19"/>
        <v>1157987423.5</v>
      </c>
      <c r="R84" s="157">
        <f t="shared" si="20"/>
        <v>1157987423.5</v>
      </c>
      <c r="S84" s="157">
        <v>0</v>
      </c>
      <c r="T84" s="157">
        <f t="shared" si="21"/>
        <v>1157987423.5</v>
      </c>
      <c r="U84" s="146"/>
      <c r="V84" s="149"/>
    </row>
    <row r="85" spans="1:22" ht="21" x14ac:dyDescent="0.25">
      <c r="A85" s="143">
        <v>84</v>
      </c>
      <c r="B85" s="151" t="s">
        <v>588</v>
      </c>
      <c r="C85" s="147" t="s">
        <v>503</v>
      </c>
      <c r="D85" s="146" t="s">
        <v>235</v>
      </c>
      <c r="E85" s="147" t="s">
        <v>236</v>
      </c>
      <c r="F85" s="148">
        <v>2500000000</v>
      </c>
      <c r="G85" s="149" t="s">
        <v>200</v>
      </c>
      <c r="H85" s="150" t="s">
        <v>237</v>
      </c>
      <c r="I85" s="151" t="s">
        <v>499</v>
      </c>
      <c r="J85" s="151" t="s">
        <v>285</v>
      </c>
      <c r="K85" s="147" t="s">
        <v>589</v>
      </c>
      <c r="L85" s="152" t="s">
        <v>501</v>
      </c>
      <c r="M85" s="146" t="s">
        <v>242</v>
      </c>
      <c r="N85" s="146" t="s">
        <v>242</v>
      </c>
      <c r="O85" s="146" t="s">
        <v>242</v>
      </c>
      <c r="P85" s="146" t="s">
        <v>242</v>
      </c>
      <c r="Q85" s="157">
        <f t="shared" si="19"/>
        <v>1250000000</v>
      </c>
      <c r="R85" s="157">
        <f t="shared" si="20"/>
        <v>1250000000</v>
      </c>
      <c r="S85" s="157">
        <v>0</v>
      </c>
      <c r="T85" s="157">
        <f t="shared" si="21"/>
        <v>1250000000</v>
      </c>
      <c r="U85" s="146"/>
      <c r="V85" s="149"/>
    </row>
    <row r="86" spans="1:22" ht="31.5" x14ac:dyDescent="0.25">
      <c r="A86" s="143">
        <v>85</v>
      </c>
      <c r="B86" s="151" t="s">
        <v>590</v>
      </c>
      <c r="C86" s="147" t="s">
        <v>498</v>
      </c>
      <c r="D86" s="146" t="s">
        <v>235</v>
      </c>
      <c r="E86" s="147" t="s">
        <v>236</v>
      </c>
      <c r="F86" s="148">
        <v>5400000000</v>
      </c>
      <c r="G86" s="149" t="s">
        <v>200</v>
      </c>
      <c r="H86" s="150" t="s">
        <v>237</v>
      </c>
      <c r="I86" s="151" t="s">
        <v>499</v>
      </c>
      <c r="J86" s="151" t="s">
        <v>285</v>
      </c>
      <c r="K86" s="147" t="s">
        <v>591</v>
      </c>
      <c r="L86" s="152" t="s">
        <v>501</v>
      </c>
      <c r="M86" s="146" t="s">
        <v>242</v>
      </c>
      <c r="N86" s="146" t="s">
        <v>242</v>
      </c>
      <c r="O86" s="146" t="s">
        <v>242</v>
      </c>
      <c r="P86" s="146" t="s">
        <v>242</v>
      </c>
      <c r="Q86" s="157">
        <f t="shared" si="19"/>
        <v>2700000000</v>
      </c>
      <c r="R86" s="157">
        <f t="shared" si="20"/>
        <v>2700000000</v>
      </c>
      <c r="S86" s="157">
        <v>0</v>
      </c>
      <c r="T86" s="157">
        <f t="shared" si="21"/>
        <v>2700000000</v>
      </c>
      <c r="U86" s="146"/>
      <c r="V86" s="149"/>
    </row>
    <row r="87" spans="1:22" ht="42" x14ac:dyDescent="0.25">
      <c r="A87" s="143">
        <v>86</v>
      </c>
      <c r="B87" s="151" t="s">
        <v>592</v>
      </c>
      <c r="C87" s="147" t="s">
        <v>421</v>
      </c>
      <c r="D87" s="146" t="s">
        <v>235</v>
      </c>
      <c r="E87" s="147" t="s">
        <v>236</v>
      </c>
      <c r="F87" s="148">
        <v>600000000</v>
      </c>
      <c r="G87" s="149" t="s">
        <v>199</v>
      </c>
      <c r="H87" s="150" t="s">
        <v>237</v>
      </c>
      <c r="I87" s="151" t="s">
        <v>525</v>
      </c>
      <c r="J87" s="151" t="s">
        <v>239</v>
      </c>
      <c r="K87" s="147" t="s">
        <v>593</v>
      </c>
      <c r="L87" s="152" t="s">
        <v>594</v>
      </c>
      <c r="M87" s="146" t="s">
        <v>242</v>
      </c>
      <c r="N87" s="146" t="s">
        <v>242</v>
      </c>
      <c r="O87" s="146" t="s">
        <v>242</v>
      </c>
      <c r="P87" s="146" t="s">
        <v>242</v>
      </c>
      <c r="Q87" s="153">
        <f t="shared" ref="Q87:Q91" si="22">+F87*J87</f>
        <v>60000000</v>
      </c>
      <c r="R87" s="146">
        <v>0</v>
      </c>
      <c r="S87" s="146">
        <v>0</v>
      </c>
      <c r="T87" s="146">
        <v>0</v>
      </c>
      <c r="U87" s="146"/>
      <c r="V87" s="146"/>
    </row>
    <row r="88" spans="1:22" ht="21" x14ac:dyDescent="0.25">
      <c r="A88" s="143">
        <v>87</v>
      </c>
      <c r="B88" s="151" t="s">
        <v>595</v>
      </c>
      <c r="C88" s="147" t="s">
        <v>503</v>
      </c>
      <c r="D88" s="146" t="s">
        <v>235</v>
      </c>
      <c r="E88" s="147" t="s">
        <v>236</v>
      </c>
      <c r="F88" s="148">
        <v>2310392000</v>
      </c>
      <c r="G88" s="149" t="s">
        <v>199</v>
      </c>
      <c r="H88" s="150" t="s">
        <v>237</v>
      </c>
      <c r="I88" s="151" t="s">
        <v>525</v>
      </c>
      <c r="J88" s="151" t="s">
        <v>239</v>
      </c>
      <c r="K88" s="147" t="s">
        <v>596</v>
      </c>
      <c r="L88" s="152" t="s">
        <v>264</v>
      </c>
      <c r="M88" s="146" t="s">
        <v>242</v>
      </c>
      <c r="N88" s="146" t="s">
        <v>242</v>
      </c>
      <c r="O88" s="146" t="s">
        <v>242</v>
      </c>
      <c r="P88" s="146" t="s">
        <v>242</v>
      </c>
      <c r="Q88" s="153">
        <f t="shared" si="22"/>
        <v>231039200</v>
      </c>
      <c r="R88" s="146">
        <v>0</v>
      </c>
      <c r="S88" s="146">
        <v>0</v>
      </c>
      <c r="T88" s="146">
        <v>0</v>
      </c>
      <c r="U88" s="146"/>
      <c r="V88" s="146"/>
    </row>
    <row r="89" spans="1:22" ht="52.5" x14ac:dyDescent="0.25">
      <c r="A89" s="143">
        <v>88</v>
      </c>
      <c r="B89" s="151" t="s">
        <v>597</v>
      </c>
      <c r="C89" s="147" t="s">
        <v>598</v>
      </c>
      <c r="D89" s="146" t="s">
        <v>235</v>
      </c>
      <c r="E89" s="147" t="s">
        <v>236</v>
      </c>
      <c r="F89" s="148">
        <v>588264150</v>
      </c>
      <c r="G89" s="149" t="s">
        <v>199</v>
      </c>
      <c r="H89" s="150" t="s">
        <v>237</v>
      </c>
      <c r="I89" s="151" t="s">
        <v>525</v>
      </c>
      <c r="J89" s="151" t="s">
        <v>239</v>
      </c>
      <c r="K89" s="147" t="s">
        <v>599</v>
      </c>
      <c r="L89" s="152" t="s">
        <v>600</v>
      </c>
      <c r="M89" s="146" t="s">
        <v>242</v>
      </c>
      <c r="N89" s="146" t="s">
        <v>242</v>
      </c>
      <c r="O89" s="146" t="s">
        <v>242</v>
      </c>
      <c r="P89" s="146" t="s">
        <v>242</v>
      </c>
      <c r="Q89" s="153">
        <f t="shared" si="22"/>
        <v>58826415</v>
      </c>
      <c r="R89" s="146">
        <v>0</v>
      </c>
      <c r="S89" s="146">
        <v>0</v>
      </c>
      <c r="T89" s="146">
        <v>0</v>
      </c>
      <c r="U89" s="146"/>
      <c r="V89" s="146"/>
    </row>
    <row r="90" spans="1:22" ht="31.5" x14ac:dyDescent="0.25">
      <c r="A90" s="143">
        <v>89</v>
      </c>
      <c r="B90" s="151" t="s">
        <v>601</v>
      </c>
      <c r="C90" s="147" t="s">
        <v>598</v>
      </c>
      <c r="D90" s="146" t="s">
        <v>235</v>
      </c>
      <c r="E90" s="147" t="s">
        <v>236</v>
      </c>
      <c r="F90" s="148">
        <v>603000000</v>
      </c>
      <c r="G90" s="149" t="s">
        <v>199</v>
      </c>
      <c r="H90" s="150" t="s">
        <v>237</v>
      </c>
      <c r="I90" s="151" t="s">
        <v>525</v>
      </c>
      <c r="J90" s="151" t="s">
        <v>239</v>
      </c>
      <c r="K90" s="147" t="s">
        <v>602</v>
      </c>
      <c r="L90" s="152" t="s">
        <v>603</v>
      </c>
      <c r="M90" s="146" t="s">
        <v>242</v>
      </c>
      <c r="N90" s="146" t="s">
        <v>242</v>
      </c>
      <c r="O90" s="146" t="s">
        <v>242</v>
      </c>
      <c r="P90" s="146" t="s">
        <v>242</v>
      </c>
      <c r="Q90" s="153">
        <f t="shared" si="22"/>
        <v>60300000</v>
      </c>
      <c r="R90" s="146">
        <v>0</v>
      </c>
      <c r="S90" s="146">
        <v>0</v>
      </c>
      <c r="T90" s="146">
        <v>0</v>
      </c>
      <c r="U90" s="146"/>
      <c r="V90" s="146"/>
    </row>
    <row r="91" spans="1:22" ht="42" x14ac:dyDescent="0.25">
      <c r="A91" s="143">
        <v>90</v>
      </c>
      <c r="B91" s="151" t="s">
        <v>604</v>
      </c>
      <c r="C91" s="147" t="s">
        <v>605</v>
      </c>
      <c r="D91" s="146" t="s">
        <v>235</v>
      </c>
      <c r="E91" s="147" t="s">
        <v>236</v>
      </c>
      <c r="F91" s="148">
        <v>1205149848</v>
      </c>
      <c r="G91" s="149" t="s">
        <v>199</v>
      </c>
      <c r="H91" s="150" t="s">
        <v>237</v>
      </c>
      <c r="I91" s="151" t="s">
        <v>525</v>
      </c>
      <c r="J91" s="151" t="s">
        <v>239</v>
      </c>
      <c r="K91" s="147" t="s">
        <v>606</v>
      </c>
      <c r="L91" s="152" t="s">
        <v>607</v>
      </c>
      <c r="M91" s="146" t="s">
        <v>242</v>
      </c>
      <c r="N91" s="146" t="s">
        <v>242</v>
      </c>
      <c r="O91" s="146" t="s">
        <v>242</v>
      </c>
      <c r="P91" s="146" t="s">
        <v>242</v>
      </c>
      <c r="Q91" s="153">
        <f t="shared" si="22"/>
        <v>120514984.80000001</v>
      </c>
      <c r="R91" s="146">
        <v>0</v>
      </c>
      <c r="S91" s="146">
        <v>0</v>
      </c>
      <c r="T91" s="146">
        <v>0</v>
      </c>
      <c r="U91" s="146"/>
      <c r="V91" s="146"/>
    </row>
    <row r="92" spans="1:22" ht="31.5" x14ac:dyDescent="0.25">
      <c r="A92" s="143">
        <v>91</v>
      </c>
      <c r="B92" s="151" t="s">
        <v>608</v>
      </c>
      <c r="C92" s="147" t="s">
        <v>529</v>
      </c>
      <c r="D92" s="146" t="s">
        <v>235</v>
      </c>
      <c r="E92" s="147" t="s">
        <v>236</v>
      </c>
      <c r="F92" s="148">
        <v>7984284087</v>
      </c>
      <c r="G92" s="149" t="s">
        <v>200</v>
      </c>
      <c r="H92" s="150" t="s">
        <v>237</v>
      </c>
      <c r="I92" s="151" t="s">
        <v>499</v>
      </c>
      <c r="J92" s="151" t="s">
        <v>285</v>
      </c>
      <c r="K92" s="147" t="s">
        <v>609</v>
      </c>
      <c r="L92" s="152" t="s">
        <v>501</v>
      </c>
      <c r="M92" s="146" t="s">
        <v>242</v>
      </c>
      <c r="N92" s="146" t="s">
        <v>242</v>
      </c>
      <c r="O92" s="146" t="s">
        <v>242</v>
      </c>
      <c r="P92" s="146" t="s">
        <v>242</v>
      </c>
      <c r="Q92" s="157">
        <f>+F92*50%</f>
        <v>3992142043.5</v>
      </c>
      <c r="R92" s="157">
        <f>+Q92</f>
        <v>3992142043.5</v>
      </c>
      <c r="S92" s="157">
        <v>0</v>
      </c>
      <c r="T92" s="157">
        <f>+R92</f>
        <v>3992142043.5</v>
      </c>
      <c r="U92" s="146"/>
      <c r="V92" s="149"/>
    </row>
    <row r="93" spans="1:22" ht="52.5" x14ac:dyDescent="0.25">
      <c r="A93" s="143">
        <v>92</v>
      </c>
      <c r="B93" s="151" t="s">
        <v>610</v>
      </c>
      <c r="C93" s="147" t="s">
        <v>253</v>
      </c>
      <c r="D93" s="146" t="s">
        <v>235</v>
      </c>
      <c r="E93" s="147" t="s">
        <v>236</v>
      </c>
      <c r="F93" s="148">
        <v>2000000000</v>
      </c>
      <c r="G93" s="149" t="s">
        <v>200</v>
      </c>
      <c r="H93" s="150" t="s">
        <v>237</v>
      </c>
      <c r="I93" s="151" t="s">
        <v>611</v>
      </c>
      <c r="J93" s="151" t="s">
        <v>285</v>
      </c>
      <c r="K93" s="164" t="s">
        <v>612</v>
      </c>
      <c r="L93" s="165" t="s">
        <v>613</v>
      </c>
      <c r="M93" s="162" t="s">
        <v>242</v>
      </c>
      <c r="N93" s="162" t="s">
        <v>242</v>
      </c>
      <c r="O93" s="162" t="s">
        <v>242</v>
      </c>
      <c r="P93" s="162" t="s">
        <v>242</v>
      </c>
      <c r="Q93" s="166">
        <f>F93*J93</f>
        <v>1000000000</v>
      </c>
      <c r="R93" s="166">
        <f>+Q93</f>
        <v>1000000000</v>
      </c>
      <c r="S93" s="166">
        <v>0</v>
      </c>
      <c r="T93" s="166">
        <f>+R93</f>
        <v>1000000000</v>
      </c>
      <c r="U93" s="146"/>
      <c r="V93" s="149"/>
    </row>
    <row r="94" spans="1:22" ht="21" x14ac:dyDescent="0.25">
      <c r="A94" s="143">
        <v>93</v>
      </c>
      <c r="B94" s="151" t="s">
        <v>614</v>
      </c>
      <c r="C94" s="147" t="s">
        <v>615</v>
      </c>
      <c r="D94" s="146" t="s">
        <v>235</v>
      </c>
      <c r="E94" s="147" t="s">
        <v>236</v>
      </c>
      <c r="F94" s="148">
        <v>1259700000</v>
      </c>
      <c r="G94" s="149" t="s">
        <v>199</v>
      </c>
      <c r="H94" s="150" t="s">
        <v>237</v>
      </c>
      <c r="I94" s="151" t="s">
        <v>525</v>
      </c>
      <c r="J94" s="151" t="s">
        <v>239</v>
      </c>
      <c r="K94" s="147" t="s">
        <v>616</v>
      </c>
      <c r="L94" s="152" t="s">
        <v>363</v>
      </c>
      <c r="M94" s="146" t="s">
        <v>242</v>
      </c>
      <c r="N94" s="146" t="s">
        <v>242</v>
      </c>
      <c r="O94" s="146" t="s">
        <v>242</v>
      </c>
      <c r="P94" s="146" t="s">
        <v>242</v>
      </c>
      <c r="Q94" s="153">
        <f>+F94*J94</f>
        <v>125970000</v>
      </c>
      <c r="R94" s="146">
        <v>0</v>
      </c>
      <c r="S94" s="146">
        <v>0</v>
      </c>
      <c r="T94" s="146">
        <v>0</v>
      </c>
      <c r="U94" s="146"/>
      <c r="V94" s="146"/>
    </row>
    <row r="95" spans="1:22" ht="21" x14ac:dyDescent="0.25">
      <c r="A95" s="143">
        <v>94</v>
      </c>
      <c r="B95" s="151" t="s">
        <v>617</v>
      </c>
      <c r="C95" s="147" t="s">
        <v>498</v>
      </c>
      <c r="D95" s="146" t="s">
        <v>235</v>
      </c>
      <c r="E95" s="147" t="s">
        <v>236</v>
      </c>
      <c r="F95" s="148">
        <v>4614400000</v>
      </c>
      <c r="G95" s="149" t="s">
        <v>200</v>
      </c>
      <c r="H95" s="150" t="s">
        <v>237</v>
      </c>
      <c r="I95" s="151" t="s">
        <v>499</v>
      </c>
      <c r="J95" s="151" t="s">
        <v>285</v>
      </c>
      <c r="K95" s="147" t="s">
        <v>618</v>
      </c>
      <c r="L95" s="152" t="s">
        <v>501</v>
      </c>
      <c r="M95" s="146" t="s">
        <v>242</v>
      </c>
      <c r="N95" s="146" t="s">
        <v>242</v>
      </c>
      <c r="O95" s="146" t="s">
        <v>242</v>
      </c>
      <c r="P95" s="146" t="s">
        <v>242</v>
      </c>
      <c r="Q95" s="157">
        <f>+F95*50%</f>
        <v>2307200000</v>
      </c>
      <c r="R95" s="157">
        <f>+Q95</f>
        <v>2307200000</v>
      </c>
      <c r="S95" s="157">
        <v>0</v>
      </c>
      <c r="T95" s="157">
        <f>+R95</f>
        <v>2307200000</v>
      </c>
      <c r="U95" s="146"/>
      <c r="V95" s="149"/>
    </row>
    <row r="96" spans="1:22" ht="21" x14ac:dyDescent="0.25">
      <c r="A96" s="143">
        <v>95</v>
      </c>
      <c r="B96" s="151" t="s">
        <v>619</v>
      </c>
      <c r="C96" s="147" t="s">
        <v>412</v>
      </c>
      <c r="D96" s="146" t="s">
        <v>235</v>
      </c>
      <c r="E96" s="147" t="s">
        <v>236</v>
      </c>
      <c r="F96" s="148">
        <v>7000000</v>
      </c>
      <c r="G96" s="149" t="s">
        <v>199</v>
      </c>
      <c r="H96" s="150" t="s">
        <v>237</v>
      </c>
      <c r="I96" s="151" t="s">
        <v>525</v>
      </c>
      <c r="J96" s="151" t="s">
        <v>239</v>
      </c>
      <c r="K96" s="147" t="s">
        <v>620</v>
      </c>
      <c r="L96" s="152" t="s">
        <v>621</v>
      </c>
      <c r="M96" s="146" t="s">
        <v>242</v>
      </c>
      <c r="N96" s="146" t="s">
        <v>242</v>
      </c>
      <c r="O96" s="146" t="s">
        <v>242</v>
      </c>
      <c r="P96" s="146" t="s">
        <v>242</v>
      </c>
      <c r="Q96" s="153">
        <f t="shared" ref="Q96:Q100" si="23">+F96*J96</f>
        <v>700000</v>
      </c>
      <c r="R96" s="146">
        <v>0</v>
      </c>
      <c r="S96" s="146">
        <v>0</v>
      </c>
      <c r="T96" s="146">
        <v>0</v>
      </c>
      <c r="U96" s="146"/>
      <c r="V96" s="146"/>
    </row>
    <row r="97" spans="1:22" ht="21" x14ac:dyDescent="0.25">
      <c r="A97" s="143">
        <v>96</v>
      </c>
      <c r="B97" s="151" t="s">
        <v>622</v>
      </c>
      <c r="C97" s="147" t="s">
        <v>412</v>
      </c>
      <c r="D97" s="146" t="s">
        <v>235</v>
      </c>
      <c r="E97" s="147" t="s">
        <v>236</v>
      </c>
      <c r="F97" s="148">
        <v>925298041</v>
      </c>
      <c r="G97" s="149" t="s">
        <v>199</v>
      </c>
      <c r="H97" s="150" t="s">
        <v>237</v>
      </c>
      <c r="I97" s="151" t="s">
        <v>525</v>
      </c>
      <c r="J97" s="151" t="s">
        <v>239</v>
      </c>
      <c r="K97" s="147" t="s">
        <v>623</v>
      </c>
      <c r="L97" s="152" t="s">
        <v>264</v>
      </c>
      <c r="M97" s="146" t="s">
        <v>242</v>
      </c>
      <c r="N97" s="146" t="s">
        <v>242</v>
      </c>
      <c r="O97" s="146" t="s">
        <v>242</v>
      </c>
      <c r="P97" s="146" t="s">
        <v>242</v>
      </c>
      <c r="Q97" s="153">
        <f t="shared" si="23"/>
        <v>92529804.100000009</v>
      </c>
      <c r="R97" s="146">
        <v>0</v>
      </c>
      <c r="S97" s="146">
        <v>0</v>
      </c>
      <c r="T97" s="146">
        <v>0</v>
      </c>
      <c r="U97" s="146"/>
      <c r="V97" s="146"/>
    </row>
    <row r="98" spans="1:22" ht="31.5" x14ac:dyDescent="0.25">
      <c r="A98" s="143">
        <v>97</v>
      </c>
      <c r="B98" s="151" t="s">
        <v>624</v>
      </c>
      <c r="C98" s="147" t="s">
        <v>625</v>
      </c>
      <c r="D98" s="146" t="s">
        <v>235</v>
      </c>
      <c r="E98" s="147" t="s">
        <v>236</v>
      </c>
      <c r="F98" s="148">
        <v>914784000</v>
      </c>
      <c r="G98" s="149" t="s">
        <v>199</v>
      </c>
      <c r="H98" s="150" t="s">
        <v>237</v>
      </c>
      <c r="I98" s="151" t="s">
        <v>525</v>
      </c>
      <c r="J98" s="151" t="s">
        <v>239</v>
      </c>
      <c r="K98" s="147" t="s">
        <v>626</v>
      </c>
      <c r="L98" s="152" t="s">
        <v>264</v>
      </c>
      <c r="M98" s="146" t="s">
        <v>242</v>
      </c>
      <c r="N98" s="146" t="s">
        <v>242</v>
      </c>
      <c r="O98" s="146" t="s">
        <v>242</v>
      </c>
      <c r="P98" s="146" t="s">
        <v>242</v>
      </c>
      <c r="Q98" s="153">
        <f t="shared" si="23"/>
        <v>91478400</v>
      </c>
      <c r="R98" s="146">
        <v>0</v>
      </c>
      <c r="S98" s="146">
        <v>0</v>
      </c>
      <c r="T98" s="146">
        <v>0</v>
      </c>
      <c r="U98" s="146"/>
      <c r="V98" s="146"/>
    </row>
    <row r="99" spans="1:22" ht="21" x14ac:dyDescent="0.25">
      <c r="A99" s="143">
        <v>98</v>
      </c>
      <c r="B99" s="151" t="s">
        <v>627</v>
      </c>
      <c r="C99" s="147" t="s">
        <v>351</v>
      </c>
      <c r="D99" s="146" t="s">
        <v>235</v>
      </c>
      <c r="E99" s="147" t="s">
        <v>236</v>
      </c>
      <c r="F99" s="148">
        <v>567676457</v>
      </c>
      <c r="G99" s="149" t="s">
        <v>199</v>
      </c>
      <c r="H99" s="150" t="s">
        <v>237</v>
      </c>
      <c r="I99" s="151" t="s">
        <v>525</v>
      </c>
      <c r="J99" s="151" t="s">
        <v>239</v>
      </c>
      <c r="K99" s="147" t="s">
        <v>628</v>
      </c>
      <c r="L99" s="152" t="s">
        <v>264</v>
      </c>
      <c r="M99" s="146" t="s">
        <v>242</v>
      </c>
      <c r="N99" s="146" t="s">
        <v>242</v>
      </c>
      <c r="O99" s="146" t="s">
        <v>242</v>
      </c>
      <c r="P99" s="146" t="s">
        <v>242</v>
      </c>
      <c r="Q99" s="153">
        <f t="shared" si="23"/>
        <v>56767645.700000003</v>
      </c>
      <c r="R99" s="146">
        <v>0</v>
      </c>
      <c r="S99" s="146">
        <v>0</v>
      </c>
      <c r="T99" s="146">
        <v>0</v>
      </c>
      <c r="U99" s="146"/>
      <c r="V99" s="146"/>
    </row>
    <row r="100" spans="1:22" ht="21" x14ac:dyDescent="0.25">
      <c r="A100" s="143">
        <v>99</v>
      </c>
      <c r="B100" s="151" t="s">
        <v>629</v>
      </c>
      <c r="C100" s="147" t="s">
        <v>361</v>
      </c>
      <c r="D100" s="146" t="s">
        <v>235</v>
      </c>
      <c r="E100" s="147" t="s">
        <v>236</v>
      </c>
      <c r="F100" s="148">
        <v>5100000000</v>
      </c>
      <c r="G100" s="149" t="s">
        <v>199</v>
      </c>
      <c r="H100" s="150" t="s">
        <v>237</v>
      </c>
      <c r="I100" s="151" t="s">
        <v>525</v>
      </c>
      <c r="J100" s="151" t="s">
        <v>239</v>
      </c>
      <c r="K100" s="147" t="s">
        <v>630</v>
      </c>
      <c r="L100" s="152" t="s">
        <v>631</v>
      </c>
      <c r="M100" s="146" t="s">
        <v>242</v>
      </c>
      <c r="N100" s="146" t="s">
        <v>242</v>
      </c>
      <c r="O100" s="146" t="s">
        <v>242</v>
      </c>
      <c r="P100" s="146" t="s">
        <v>242</v>
      </c>
      <c r="Q100" s="153">
        <f t="shared" si="23"/>
        <v>510000000</v>
      </c>
      <c r="R100" s="146">
        <v>0</v>
      </c>
      <c r="S100" s="146">
        <v>0</v>
      </c>
      <c r="T100" s="146">
        <v>0</v>
      </c>
      <c r="U100" s="146"/>
      <c r="V100" s="146"/>
    </row>
    <row r="101" spans="1:22" ht="52.5" x14ac:dyDescent="0.25">
      <c r="A101" s="143">
        <v>100</v>
      </c>
      <c r="B101" s="151" t="s">
        <v>632</v>
      </c>
      <c r="C101" s="147" t="s">
        <v>498</v>
      </c>
      <c r="D101" s="146" t="s">
        <v>235</v>
      </c>
      <c r="E101" s="147" t="s">
        <v>267</v>
      </c>
      <c r="F101" s="148">
        <v>500000000</v>
      </c>
      <c r="G101" s="149" t="s">
        <v>255</v>
      </c>
      <c r="H101" s="150" t="s">
        <v>237</v>
      </c>
      <c r="I101" s="151" t="s">
        <v>633</v>
      </c>
      <c r="J101" s="151" t="s">
        <v>257</v>
      </c>
      <c r="K101" s="147" t="s">
        <v>634</v>
      </c>
      <c r="L101" s="152" t="s">
        <v>613</v>
      </c>
      <c r="M101" s="146" t="s">
        <v>242</v>
      </c>
      <c r="N101" s="146" t="s">
        <v>242</v>
      </c>
      <c r="O101" s="146" t="s">
        <v>242</v>
      </c>
      <c r="P101" s="146" t="s">
        <v>242</v>
      </c>
      <c r="Q101" s="157">
        <f>F101*J101</f>
        <v>450000000</v>
      </c>
      <c r="R101" s="157">
        <f>+Q101</f>
        <v>450000000</v>
      </c>
      <c r="S101" s="157">
        <f>+R101</f>
        <v>450000000</v>
      </c>
      <c r="T101" s="157">
        <v>0</v>
      </c>
      <c r="U101" s="146"/>
      <c r="V101" s="149"/>
    </row>
    <row r="102" spans="1:22" ht="31.5" x14ac:dyDescent="0.25">
      <c r="A102" s="143">
        <v>101</v>
      </c>
      <c r="B102" s="151" t="s">
        <v>635</v>
      </c>
      <c r="C102" s="147" t="s">
        <v>636</v>
      </c>
      <c r="D102" s="146" t="s">
        <v>235</v>
      </c>
      <c r="E102" s="147" t="s">
        <v>267</v>
      </c>
      <c r="F102" s="148">
        <v>400000000</v>
      </c>
      <c r="G102" s="149" t="s">
        <v>199</v>
      </c>
      <c r="H102" s="150" t="s">
        <v>237</v>
      </c>
      <c r="I102" s="151" t="s">
        <v>525</v>
      </c>
      <c r="J102" s="151" t="s">
        <v>239</v>
      </c>
      <c r="K102" s="147" t="s">
        <v>637</v>
      </c>
      <c r="L102" s="152" t="s">
        <v>638</v>
      </c>
      <c r="M102" s="146" t="s">
        <v>242</v>
      </c>
      <c r="N102" s="146" t="s">
        <v>242</v>
      </c>
      <c r="O102" s="146" t="s">
        <v>242</v>
      </c>
      <c r="P102" s="146" t="s">
        <v>242</v>
      </c>
      <c r="Q102" s="153">
        <f t="shared" ref="Q102:Q106" si="24">+F102*J102</f>
        <v>40000000</v>
      </c>
      <c r="R102" s="146">
        <v>0</v>
      </c>
      <c r="S102" s="146">
        <v>0</v>
      </c>
      <c r="T102" s="146">
        <v>0</v>
      </c>
      <c r="U102" s="146"/>
      <c r="V102" s="146"/>
    </row>
    <row r="103" spans="1:22" ht="42" x14ac:dyDescent="0.25">
      <c r="A103" s="143">
        <v>102</v>
      </c>
      <c r="B103" s="151" t="s">
        <v>639</v>
      </c>
      <c r="C103" s="147" t="s">
        <v>640</v>
      </c>
      <c r="D103" s="146" t="s">
        <v>235</v>
      </c>
      <c r="E103" s="147" t="s">
        <v>267</v>
      </c>
      <c r="F103" s="148">
        <v>925314957</v>
      </c>
      <c r="G103" s="149" t="s">
        <v>199</v>
      </c>
      <c r="H103" s="150" t="s">
        <v>237</v>
      </c>
      <c r="I103" s="151" t="s">
        <v>525</v>
      </c>
      <c r="J103" s="151" t="s">
        <v>239</v>
      </c>
      <c r="K103" s="147" t="s">
        <v>641</v>
      </c>
      <c r="L103" s="152" t="s">
        <v>306</v>
      </c>
      <c r="M103" s="146" t="s">
        <v>242</v>
      </c>
      <c r="N103" s="146" t="s">
        <v>242</v>
      </c>
      <c r="O103" s="146" t="s">
        <v>242</v>
      </c>
      <c r="P103" s="146" t="s">
        <v>242</v>
      </c>
      <c r="Q103" s="153">
        <f t="shared" si="24"/>
        <v>92531495.700000003</v>
      </c>
      <c r="R103" s="146">
        <v>0</v>
      </c>
      <c r="S103" s="146">
        <v>0</v>
      </c>
      <c r="T103" s="146">
        <v>0</v>
      </c>
      <c r="U103" s="146"/>
      <c r="V103" s="146"/>
    </row>
    <row r="104" spans="1:22" ht="31.5" x14ac:dyDescent="0.25">
      <c r="A104" s="143">
        <v>103</v>
      </c>
      <c r="B104" s="151" t="s">
        <v>642</v>
      </c>
      <c r="C104" s="147" t="s">
        <v>643</v>
      </c>
      <c r="D104" s="146" t="s">
        <v>235</v>
      </c>
      <c r="E104" s="147" t="s">
        <v>236</v>
      </c>
      <c r="F104" s="148">
        <v>720915203</v>
      </c>
      <c r="G104" s="149" t="s">
        <v>199</v>
      </c>
      <c r="H104" s="150" t="s">
        <v>237</v>
      </c>
      <c r="I104" s="151" t="s">
        <v>525</v>
      </c>
      <c r="J104" s="151" t="s">
        <v>239</v>
      </c>
      <c r="K104" s="147" t="s">
        <v>644</v>
      </c>
      <c r="L104" s="152" t="s">
        <v>645</v>
      </c>
      <c r="M104" s="146" t="s">
        <v>242</v>
      </c>
      <c r="N104" s="146" t="s">
        <v>242</v>
      </c>
      <c r="O104" s="146" t="s">
        <v>242</v>
      </c>
      <c r="P104" s="146" t="s">
        <v>242</v>
      </c>
      <c r="Q104" s="153">
        <f t="shared" si="24"/>
        <v>72091520.299999997</v>
      </c>
      <c r="R104" s="146">
        <v>0</v>
      </c>
      <c r="S104" s="146">
        <v>0</v>
      </c>
      <c r="T104" s="146">
        <v>0</v>
      </c>
      <c r="U104" s="146"/>
      <c r="V104" s="146"/>
    </row>
    <row r="105" spans="1:22" ht="31.5" x14ac:dyDescent="0.25">
      <c r="A105" s="143">
        <v>104</v>
      </c>
      <c r="B105" s="151" t="s">
        <v>646</v>
      </c>
      <c r="C105" s="147" t="s">
        <v>412</v>
      </c>
      <c r="D105" s="146" t="s">
        <v>235</v>
      </c>
      <c r="E105" s="147" t="s">
        <v>267</v>
      </c>
      <c r="F105" s="148">
        <v>1103000000</v>
      </c>
      <c r="G105" s="149" t="s">
        <v>199</v>
      </c>
      <c r="H105" s="150" t="s">
        <v>237</v>
      </c>
      <c r="I105" s="151" t="s">
        <v>525</v>
      </c>
      <c r="J105" s="151" t="s">
        <v>239</v>
      </c>
      <c r="K105" s="147" t="s">
        <v>647</v>
      </c>
      <c r="L105" s="152" t="s">
        <v>264</v>
      </c>
      <c r="M105" s="146" t="s">
        <v>242</v>
      </c>
      <c r="N105" s="146" t="s">
        <v>242</v>
      </c>
      <c r="O105" s="146" t="s">
        <v>242</v>
      </c>
      <c r="P105" s="146" t="s">
        <v>242</v>
      </c>
      <c r="Q105" s="153">
        <f t="shared" si="24"/>
        <v>110300000</v>
      </c>
      <c r="R105" s="146">
        <v>0</v>
      </c>
      <c r="S105" s="146">
        <v>0</v>
      </c>
      <c r="T105" s="146">
        <v>0</v>
      </c>
      <c r="U105" s="146"/>
      <c r="V105" s="146"/>
    </row>
    <row r="106" spans="1:22" ht="31.5" x14ac:dyDescent="0.25">
      <c r="A106" s="143">
        <v>105</v>
      </c>
      <c r="B106" s="151" t="s">
        <v>648</v>
      </c>
      <c r="C106" s="147" t="s">
        <v>649</v>
      </c>
      <c r="D106" s="146" t="s">
        <v>235</v>
      </c>
      <c r="E106" s="147" t="s">
        <v>236</v>
      </c>
      <c r="F106" s="148">
        <v>660160000</v>
      </c>
      <c r="G106" s="149" t="s">
        <v>199</v>
      </c>
      <c r="H106" s="150" t="s">
        <v>237</v>
      </c>
      <c r="I106" s="151" t="s">
        <v>525</v>
      </c>
      <c r="J106" s="151" t="s">
        <v>239</v>
      </c>
      <c r="K106" s="147" t="s">
        <v>650</v>
      </c>
      <c r="L106" s="152" t="s">
        <v>513</v>
      </c>
      <c r="M106" s="146" t="s">
        <v>242</v>
      </c>
      <c r="N106" s="146" t="s">
        <v>242</v>
      </c>
      <c r="O106" s="146" t="s">
        <v>242</v>
      </c>
      <c r="P106" s="146" t="s">
        <v>242</v>
      </c>
      <c r="Q106" s="153">
        <f t="shared" si="24"/>
        <v>66016000</v>
      </c>
      <c r="R106" s="146">
        <v>0</v>
      </c>
      <c r="S106" s="146">
        <v>0</v>
      </c>
      <c r="T106" s="146">
        <v>0</v>
      </c>
      <c r="U106" s="146"/>
      <c r="V106" s="146"/>
    </row>
    <row r="107" spans="1:22" ht="42" x14ac:dyDescent="0.25">
      <c r="A107" s="143">
        <v>106</v>
      </c>
      <c r="B107" s="151" t="s">
        <v>651</v>
      </c>
      <c r="C107" s="147" t="s">
        <v>273</v>
      </c>
      <c r="D107" s="146" t="s">
        <v>235</v>
      </c>
      <c r="E107" s="147" t="s">
        <v>267</v>
      </c>
      <c r="F107" s="148">
        <v>200000000</v>
      </c>
      <c r="G107" s="149" t="s">
        <v>255</v>
      </c>
      <c r="H107" s="150" t="s">
        <v>237</v>
      </c>
      <c r="I107" s="151" t="s">
        <v>633</v>
      </c>
      <c r="J107" s="151" t="s">
        <v>257</v>
      </c>
      <c r="K107" s="147" t="s">
        <v>652</v>
      </c>
      <c r="L107" s="152" t="s">
        <v>574</v>
      </c>
      <c r="M107" s="146" t="s">
        <v>242</v>
      </c>
      <c r="N107" s="146" t="s">
        <v>242</v>
      </c>
      <c r="O107" s="146" t="s">
        <v>242</v>
      </c>
      <c r="P107" s="146" t="s">
        <v>242</v>
      </c>
      <c r="Q107" s="157">
        <f>F107*J107</f>
        <v>180000000</v>
      </c>
      <c r="R107" s="157">
        <f>+Q107</f>
        <v>180000000</v>
      </c>
      <c r="S107" s="157">
        <f>+R107</f>
        <v>180000000</v>
      </c>
      <c r="T107" s="157">
        <v>0</v>
      </c>
      <c r="U107" s="146"/>
      <c r="V107" s="149"/>
    </row>
    <row r="108" spans="1:22" ht="21" x14ac:dyDescent="0.25">
      <c r="A108" s="143">
        <v>107</v>
      </c>
      <c r="B108" s="151" t="s">
        <v>653</v>
      </c>
      <c r="C108" s="147" t="s">
        <v>654</v>
      </c>
      <c r="D108" s="146" t="s">
        <v>235</v>
      </c>
      <c r="E108" s="147" t="s">
        <v>267</v>
      </c>
      <c r="F108" s="148">
        <v>1125321789</v>
      </c>
      <c r="G108" s="149" t="s">
        <v>199</v>
      </c>
      <c r="H108" s="150" t="s">
        <v>237</v>
      </c>
      <c r="I108" s="151" t="s">
        <v>525</v>
      </c>
      <c r="J108" s="151" t="s">
        <v>239</v>
      </c>
      <c r="K108" s="147" t="s">
        <v>655</v>
      </c>
      <c r="L108" s="152" t="s">
        <v>656</v>
      </c>
      <c r="M108" s="146" t="s">
        <v>242</v>
      </c>
      <c r="N108" s="146" t="s">
        <v>242</v>
      </c>
      <c r="O108" s="146" t="s">
        <v>242</v>
      </c>
      <c r="P108" s="146" t="s">
        <v>242</v>
      </c>
      <c r="Q108" s="153">
        <f t="shared" ref="Q108:Q111" si="25">+F108*J108</f>
        <v>112532178.90000001</v>
      </c>
      <c r="R108" s="146">
        <v>0</v>
      </c>
      <c r="S108" s="146">
        <v>0</v>
      </c>
      <c r="T108" s="146">
        <v>0</v>
      </c>
      <c r="U108" s="146"/>
      <c r="V108" s="146"/>
    </row>
    <row r="109" spans="1:22" ht="52.5" x14ac:dyDescent="0.25">
      <c r="A109" s="143">
        <v>108</v>
      </c>
      <c r="B109" s="151" t="s">
        <v>657</v>
      </c>
      <c r="C109" s="147" t="s">
        <v>658</v>
      </c>
      <c r="D109" s="146" t="s">
        <v>235</v>
      </c>
      <c r="E109" s="147" t="s">
        <v>267</v>
      </c>
      <c r="F109" s="148">
        <v>200000000</v>
      </c>
      <c r="G109" s="149" t="s">
        <v>199</v>
      </c>
      <c r="H109" s="150" t="s">
        <v>237</v>
      </c>
      <c r="I109" s="151" t="s">
        <v>525</v>
      </c>
      <c r="J109" s="151" t="s">
        <v>239</v>
      </c>
      <c r="K109" s="147" t="s">
        <v>659</v>
      </c>
      <c r="L109" s="152" t="s">
        <v>660</v>
      </c>
      <c r="M109" s="146" t="s">
        <v>242</v>
      </c>
      <c r="N109" s="146" t="s">
        <v>242</v>
      </c>
      <c r="O109" s="146" t="s">
        <v>242</v>
      </c>
      <c r="P109" s="146" t="s">
        <v>242</v>
      </c>
      <c r="Q109" s="153">
        <f t="shared" si="25"/>
        <v>20000000</v>
      </c>
      <c r="R109" s="146">
        <v>0</v>
      </c>
      <c r="S109" s="146">
        <v>0</v>
      </c>
      <c r="T109" s="146">
        <v>0</v>
      </c>
      <c r="U109" s="146"/>
      <c r="V109" s="146"/>
    </row>
    <row r="110" spans="1:22" ht="31.5" x14ac:dyDescent="0.25">
      <c r="A110" s="143">
        <v>109</v>
      </c>
      <c r="B110" s="151" t="s">
        <v>661</v>
      </c>
      <c r="C110" s="147" t="s">
        <v>662</v>
      </c>
      <c r="D110" s="146" t="s">
        <v>235</v>
      </c>
      <c r="E110" s="147" t="s">
        <v>267</v>
      </c>
      <c r="F110" s="148">
        <v>1830332482</v>
      </c>
      <c r="G110" s="149" t="s">
        <v>199</v>
      </c>
      <c r="H110" s="150" t="s">
        <v>237</v>
      </c>
      <c r="I110" s="151" t="s">
        <v>525</v>
      </c>
      <c r="J110" s="151" t="s">
        <v>239</v>
      </c>
      <c r="K110" s="147" t="s">
        <v>663</v>
      </c>
      <c r="L110" s="152" t="s">
        <v>664</v>
      </c>
      <c r="M110" s="146" t="s">
        <v>242</v>
      </c>
      <c r="N110" s="146" t="s">
        <v>242</v>
      </c>
      <c r="O110" s="146" t="s">
        <v>242</v>
      </c>
      <c r="P110" s="146" t="s">
        <v>242</v>
      </c>
      <c r="Q110" s="153">
        <f t="shared" si="25"/>
        <v>183033248.20000002</v>
      </c>
      <c r="R110" s="146">
        <v>0</v>
      </c>
      <c r="S110" s="146">
        <v>0</v>
      </c>
      <c r="T110" s="146">
        <v>0</v>
      </c>
      <c r="U110" s="146"/>
      <c r="V110" s="146"/>
    </row>
    <row r="111" spans="1:22" ht="31.5" x14ac:dyDescent="0.25">
      <c r="A111" s="143">
        <v>110</v>
      </c>
      <c r="B111" s="151" t="s">
        <v>665</v>
      </c>
      <c r="C111" s="147" t="s">
        <v>666</v>
      </c>
      <c r="D111" s="146" t="s">
        <v>235</v>
      </c>
      <c r="E111" s="147" t="s">
        <v>236</v>
      </c>
      <c r="F111" s="148">
        <v>2700000000</v>
      </c>
      <c r="G111" s="149" t="s">
        <v>199</v>
      </c>
      <c r="H111" s="150" t="s">
        <v>237</v>
      </c>
      <c r="I111" s="151" t="s">
        <v>525</v>
      </c>
      <c r="J111" s="151" t="s">
        <v>239</v>
      </c>
      <c r="K111" s="147" t="s">
        <v>667</v>
      </c>
      <c r="L111" s="152" t="s">
        <v>631</v>
      </c>
      <c r="M111" s="146" t="s">
        <v>242</v>
      </c>
      <c r="N111" s="146" t="s">
        <v>242</v>
      </c>
      <c r="O111" s="146" t="s">
        <v>242</v>
      </c>
      <c r="P111" s="146" t="s">
        <v>242</v>
      </c>
      <c r="Q111" s="153">
        <f t="shared" si="25"/>
        <v>270000000</v>
      </c>
      <c r="R111" s="146">
        <v>0</v>
      </c>
      <c r="S111" s="146">
        <v>0</v>
      </c>
      <c r="T111" s="146">
        <v>0</v>
      </c>
      <c r="U111" s="146"/>
      <c r="V111" s="146"/>
    </row>
    <row r="112" spans="1:22" ht="21" x14ac:dyDescent="0.25">
      <c r="A112" s="143">
        <v>111</v>
      </c>
      <c r="B112" s="151" t="s">
        <v>668</v>
      </c>
      <c r="C112" s="147" t="s">
        <v>426</v>
      </c>
      <c r="D112" s="146" t="s">
        <v>235</v>
      </c>
      <c r="E112" s="147" t="s">
        <v>267</v>
      </c>
      <c r="F112" s="148">
        <v>1118027426</v>
      </c>
      <c r="G112" s="149" t="s">
        <v>200</v>
      </c>
      <c r="H112" s="150" t="s">
        <v>237</v>
      </c>
      <c r="I112" s="151" t="s">
        <v>499</v>
      </c>
      <c r="J112" s="151" t="s">
        <v>285</v>
      </c>
      <c r="K112" s="147" t="s">
        <v>669</v>
      </c>
      <c r="L112" s="152" t="s">
        <v>501</v>
      </c>
      <c r="M112" s="146" t="s">
        <v>242</v>
      </c>
      <c r="N112" s="146" t="s">
        <v>242</v>
      </c>
      <c r="O112" s="146" t="s">
        <v>242</v>
      </c>
      <c r="P112" s="146" t="s">
        <v>242</v>
      </c>
      <c r="Q112" s="157">
        <f>+F112*50%</f>
        <v>559013713</v>
      </c>
      <c r="R112" s="157">
        <f>+Q112</f>
        <v>559013713</v>
      </c>
      <c r="S112" s="157">
        <v>0</v>
      </c>
      <c r="T112" s="157">
        <f>+R112</f>
        <v>559013713</v>
      </c>
      <c r="U112" s="146"/>
      <c r="V112" s="149"/>
    </row>
    <row r="113" spans="1:22" ht="42" x14ac:dyDescent="0.25">
      <c r="A113" s="143">
        <v>112</v>
      </c>
      <c r="B113" s="151" t="s">
        <v>670</v>
      </c>
      <c r="C113" s="147" t="s">
        <v>273</v>
      </c>
      <c r="D113" s="146" t="s">
        <v>235</v>
      </c>
      <c r="E113" s="147" t="s">
        <v>267</v>
      </c>
      <c r="F113" s="148">
        <v>1200000000</v>
      </c>
      <c r="G113" s="149" t="s">
        <v>200</v>
      </c>
      <c r="H113" s="150" t="s">
        <v>237</v>
      </c>
      <c r="I113" s="151" t="s">
        <v>633</v>
      </c>
      <c r="J113" s="151" t="s">
        <v>285</v>
      </c>
      <c r="K113" s="164" t="s">
        <v>671</v>
      </c>
      <c r="L113" s="165" t="s">
        <v>574</v>
      </c>
      <c r="M113" s="162" t="s">
        <v>242</v>
      </c>
      <c r="N113" s="162" t="s">
        <v>242</v>
      </c>
      <c r="O113" s="162" t="s">
        <v>242</v>
      </c>
      <c r="P113" s="162" t="s">
        <v>242</v>
      </c>
      <c r="Q113" s="166">
        <f>F113*J113</f>
        <v>600000000</v>
      </c>
      <c r="R113" s="166">
        <f>+Q113</f>
        <v>600000000</v>
      </c>
      <c r="S113" s="166">
        <v>0</v>
      </c>
      <c r="T113" s="166">
        <f>+R113</f>
        <v>600000000</v>
      </c>
      <c r="U113" s="146"/>
      <c r="V113" s="149"/>
    </row>
    <row r="114" spans="1:22" ht="21" x14ac:dyDescent="0.25">
      <c r="A114" s="143">
        <v>113</v>
      </c>
      <c r="B114" s="151" t="s">
        <v>672</v>
      </c>
      <c r="C114" s="147" t="s">
        <v>498</v>
      </c>
      <c r="D114" s="146" t="s">
        <v>235</v>
      </c>
      <c r="E114" s="147" t="s">
        <v>267</v>
      </c>
      <c r="F114" s="148">
        <v>1520123112</v>
      </c>
      <c r="G114" s="149" t="s">
        <v>200</v>
      </c>
      <c r="H114" s="150" t="s">
        <v>237</v>
      </c>
      <c r="I114" s="151" t="s">
        <v>499</v>
      </c>
      <c r="J114" s="151" t="s">
        <v>285</v>
      </c>
      <c r="K114" s="147" t="s">
        <v>673</v>
      </c>
      <c r="L114" s="152" t="s">
        <v>501</v>
      </c>
      <c r="M114" s="146" t="s">
        <v>242</v>
      </c>
      <c r="N114" s="146" t="s">
        <v>242</v>
      </c>
      <c r="O114" s="146" t="s">
        <v>242</v>
      </c>
      <c r="P114" s="146" t="s">
        <v>242</v>
      </c>
      <c r="Q114" s="157">
        <f t="shared" ref="Q114:Q115" si="26">+F114*50%</f>
        <v>760061556</v>
      </c>
      <c r="R114" s="157">
        <f t="shared" ref="R114:R115" si="27">+Q114</f>
        <v>760061556</v>
      </c>
      <c r="S114" s="157">
        <v>0</v>
      </c>
      <c r="T114" s="157">
        <f t="shared" ref="T114:T115" si="28">+R114</f>
        <v>760061556</v>
      </c>
      <c r="U114" s="146"/>
      <c r="V114" s="149"/>
    </row>
    <row r="115" spans="1:22" ht="21" x14ac:dyDescent="0.25">
      <c r="A115" s="143">
        <v>114</v>
      </c>
      <c r="B115" s="151" t="s">
        <v>674</v>
      </c>
      <c r="C115" s="147" t="s">
        <v>675</v>
      </c>
      <c r="D115" s="146" t="s">
        <v>235</v>
      </c>
      <c r="E115" s="147" t="s">
        <v>267</v>
      </c>
      <c r="F115" s="148">
        <v>1464807900</v>
      </c>
      <c r="G115" s="149" t="s">
        <v>200</v>
      </c>
      <c r="H115" s="150" t="s">
        <v>237</v>
      </c>
      <c r="I115" s="151" t="s">
        <v>499</v>
      </c>
      <c r="J115" s="151" t="s">
        <v>285</v>
      </c>
      <c r="K115" s="147" t="s">
        <v>676</v>
      </c>
      <c r="L115" s="152" t="s">
        <v>677</v>
      </c>
      <c r="M115" s="146" t="s">
        <v>242</v>
      </c>
      <c r="N115" s="146" t="s">
        <v>242</v>
      </c>
      <c r="O115" s="146" t="s">
        <v>242</v>
      </c>
      <c r="P115" s="146" t="s">
        <v>242</v>
      </c>
      <c r="Q115" s="157">
        <f t="shared" si="26"/>
        <v>732403950</v>
      </c>
      <c r="R115" s="157">
        <f t="shared" si="27"/>
        <v>732403950</v>
      </c>
      <c r="S115" s="157">
        <v>0</v>
      </c>
      <c r="T115" s="157">
        <f t="shared" si="28"/>
        <v>732403950</v>
      </c>
      <c r="U115" s="146"/>
      <c r="V115" s="149"/>
    </row>
    <row r="116" spans="1:22" ht="21" x14ac:dyDescent="0.25">
      <c r="A116" s="143">
        <v>115</v>
      </c>
      <c r="B116" s="151" t="s">
        <v>678</v>
      </c>
      <c r="C116" s="147" t="s">
        <v>426</v>
      </c>
      <c r="D116" s="146" t="s">
        <v>235</v>
      </c>
      <c r="E116" s="147" t="s">
        <v>267</v>
      </c>
      <c r="F116" s="148">
        <v>3884674593</v>
      </c>
      <c r="G116" s="149" t="s">
        <v>199</v>
      </c>
      <c r="H116" s="150" t="s">
        <v>237</v>
      </c>
      <c r="I116" s="151" t="s">
        <v>525</v>
      </c>
      <c r="J116" s="151" t="s">
        <v>239</v>
      </c>
      <c r="K116" s="147" t="s">
        <v>679</v>
      </c>
      <c r="L116" s="152" t="s">
        <v>680</v>
      </c>
      <c r="M116" s="146" t="s">
        <v>242</v>
      </c>
      <c r="N116" s="146" t="s">
        <v>242</v>
      </c>
      <c r="O116" s="146" t="s">
        <v>242</v>
      </c>
      <c r="P116" s="146" t="s">
        <v>242</v>
      </c>
      <c r="Q116" s="153">
        <f t="shared" ref="Q116:Q123" si="29">+F116*J116</f>
        <v>388467459.30000001</v>
      </c>
      <c r="R116" s="146">
        <v>0</v>
      </c>
      <c r="S116" s="146">
        <v>0</v>
      </c>
      <c r="T116" s="146">
        <v>0</v>
      </c>
      <c r="U116" s="146"/>
      <c r="V116" s="146"/>
    </row>
    <row r="117" spans="1:22" ht="42" x14ac:dyDescent="0.25">
      <c r="A117" s="143">
        <v>116</v>
      </c>
      <c r="B117" s="151" t="s">
        <v>681</v>
      </c>
      <c r="C117" s="147" t="s">
        <v>682</v>
      </c>
      <c r="D117" s="146" t="s">
        <v>235</v>
      </c>
      <c r="E117" s="147" t="s">
        <v>267</v>
      </c>
      <c r="F117" s="148">
        <v>1782156900</v>
      </c>
      <c r="G117" s="149" t="s">
        <v>199</v>
      </c>
      <c r="H117" s="150" t="s">
        <v>237</v>
      </c>
      <c r="I117" s="151" t="s">
        <v>525</v>
      </c>
      <c r="J117" s="151" t="s">
        <v>239</v>
      </c>
      <c r="K117" s="147" t="s">
        <v>683</v>
      </c>
      <c r="L117" s="152" t="s">
        <v>306</v>
      </c>
      <c r="M117" s="146" t="s">
        <v>242</v>
      </c>
      <c r="N117" s="146" t="s">
        <v>242</v>
      </c>
      <c r="O117" s="146" t="s">
        <v>242</v>
      </c>
      <c r="P117" s="146" t="s">
        <v>242</v>
      </c>
      <c r="Q117" s="153">
        <f t="shared" si="29"/>
        <v>178215690</v>
      </c>
      <c r="R117" s="146">
        <v>0</v>
      </c>
      <c r="S117" s="146">
        <v>0</v>
      </c>
      <c r="T117" s="146">
        <v>0</v>
      </c>
      <c r="U117" s="146"/>
      <c r="V117" s="146"/>
    </row>
    <row r="118" spans="1:22" ht="21" x14ac:dyDescent="0.25">
      <c r="A118" s="143">
        <v>117</v>
      </c>
      <c r="B118" s="151" t="s">
        <v>684</v>
      </c>
      <c r="C118" s="147" t="s">
        <v>685</v>
      </c>
      <c r="D118" s="146" t="s">
        <v>235</v>
      </c>
      <c r="E118" s="147" t="s">
        <v>267</v>
      </c>
      <c r="F118" s="148">
        <v>500000000</v>
      </c>
      <c r="G118" s="149" t="s">
        <v>199</v>
      </c>
      <c r="H118" s="150" t="s">
        <v>237</v>
      </c>
      <c r="I118" s="151" t="s">
        <v>525</v>
      </c>
      <c r="J118" s="151" t="s">
        <v>239</v>
      </c>
      <c r="K118" s="147" t="s">
        <v>686</v>
      </c>
      <c r="L118" s="152" t="s">
        <v>631</v>
      </c>
      <c r="M118" s="146" t="s">
        <v>242</v>
      </c>
      <c r="N118" s="146" t="s">
        <v>242</v>
      </c>
      <c r="O118" s="146" t="s">
        <v>242</v>
      </c>
      <c r="P118" s="146" t="s">
        <v>242</v>
      </c>
      <c r="Q118" s="153">
        <f t="shared" si="29"/>
        <v>50000000</v>
      </c>
      <c r="R118" s="146">
        <v>0</v>
      </c>
      <c r="S118" s="146">
        <v>0</v>
      </c>
      <c r="T118" s="146">
        <v>0</v>
      </c>
      <c r="U118" s="146"/>
      <c r="V118" s="146"/>
    </row>
    <row r="119" spans="1:22" ht="73.5" x14ac:dyDescent="0.25">
      <c r="A119" s="143">
        <v>118</v>
      </c>
      <c r="B119" s="151" t="s">
        <v>687</v>
      </c>
      <c r="C119" s="147" t="s">
        <v>361</v>
      </c>
      <c r="D119" s="146" t="s">
        <v>235</v>
      </c>
      <c r="E119" s="147" t="s">
        <v>236</v>
      </c>
      <c r="F119" s="148">
        <v>1290000000</v>
      </c>
      <c r="G119" s="149" t="s">
        <v>199</v>
      </c>
      <c r="H119" s="150" t="s">
        <v>237</v>
      </c>
      <c r="I119" s="151" t="s">
        <v>525</v>
      </c>
      <c r="J119" s="151" t="s">
        <v>239</v>
      </c>
      <c r="K119" s="147" t="s">
        <v>688</v>
      </c>
      <c r="L119" s="152" t="s">
        <v>689</v>
      </c>
      <c r="M119" s="146" t="s">
        <v>242</v>
      </c>
      <c r="N119" s="146" t="s">
        <v>242</v>
      </c>
      <c r="O119" s="146" t="s">
        <v>242</v>
      </c>
      <c r="P119" s="146" t="s">
        <v>242</v>
      </c>
      <c r="Q119" s="153">
        <f t="shared" si="29"/>
        <v>129000000</v>
      </c>
      <c r="R119" s="146">
        <v>0</v>
      </c>
      <c r="S119" s="146">
        <v>0</v>
      </c>
      <c r="T119" s="146">
        <v>0</v>
      </c>
      <c r="U119" s="146"/>
      <c r="V119" s="146"/>
    </row>
    <row r="120" spans="1:22" ht="31.5" x14ac:dyDescent="0.25">
      <c r="A120" s="143">
        <v>119</v>
      </c>
      <c r="B120" s="151" t="s">
        <v>690</v>
      </c>
      <c r="C120" s="147" t="s">
        <v>691</v>
      </c>
      <c r="D120" s="146" t="s">
        <v>235</v>
      </c>
      <c r="E120" s="147" t="s">
        <v>267</v>
      </c>
      <c r="F120" s="148">
        <v>2600000000</v>
      </c>
      <c r="G120" s="149" t="s">
        <v>199</v>
      </c>
      <c r="H120" s="150" t="s">
        <v>237</v>
      </c>
      <c r="I120" s="151" t="s">
        <v>525</v>
      </c>
      <c r="J120" s="151" t="s">
        <v>239</v>
      </c>
      <c r="K120" s="147" t="s">
        <v>692</v>
      </c>
      <c r="L120" s="152" t="s">
        <v>693</v>
      </c>
      <c r="M120" s="146" t="s">
        <v>242</v>
      </c>
      <c r="N120" s="146" t="s">
        <v>242</v>
      </c>
      <c r="O120" s="146" t="s">
        <v>242</v>
      </c>
      <c r="P120" s="146" t="s">
        <v>242</v>
      </c>
      <c r="Q120" s="153">
        <f t="shared" si="29"/>
        <v>260000000</v>
      </c>
      <c r="R120" s="146">
        <v>0</v>
      </c>
      <c r="S120" s="146">
        <v>0</v>
      </c>
      <c r="T120" s="146">
        <v>0</v>
      </c>
      <c r="U120" s="146"/>
      <c r="V120" s="146"/>
    </row>
    <row r="121" spans="1:22" ht="42" x14ac:dyDescent="0.25">
      <c r="A121" s="143">
        <v>120</v>
      </c>
      <c r="B121" s="151" t="s">
        <v>694</v>
      </c>
      <c r="C121" s="147" t="s">
        <v>361</v>
      </c>
      <c r="D121" s="146" t="s">
        <v>235</v>
      </c>
      <c r="E121" s="147" t="s">
        <v>236</v>
      </c>
      <c r="F121" s="148">
        <v>770000000</v>
      </c>
      <c r="G121" s="149" t="s">
        <v>199</v>
      </c>
      <c r="H121" s="150" t="s">
        <v>237</v>
      </c>
      <c r="I121" s="151" t="s">
        <v>525</v>
      </c>
      <c r="J121" s="151" t="s">
        <v>239</v>
      </c>
      <c r="K121" s="147" t="s">
        <v>695</v>
      </c>
      <c r="L121" s="152" t="s">
        <v>696</v>
      </c>
      <c r="M121" s="146" t="s">
        <v>242</v>
      </c>
      <c r="N121" s="146" t="s">
        <v>242</v>
      </c>
      <c r="O121" s="146" t="s">
        <v>242</v>
      </c>
      <c r="P121" s="146" t="s">
        <v>242</v>
      </c>
      <c r="Q121" s="153">
        <f t="shared" si="29"/>
        <v>77000000</v>
      </c>
      <c r="R121" s="146">
        <v>0</v>
      </c>
      <c r="S121" s="146">
        <v>0</v>
      </c>
      <c r="T121" s="146">
        <v>0</v>
      </c>
      <c r="U121" s="146"/>
      <c r="V121" s="146"/>
    </row>
    <row r="122" spans="1:22" ht="199.5" x14ac:dyDescent="0.25">
      <c r="A122" s="143">
        <v>121</v>
      </c>
      <c r="B122" s="151" t="s">
        <v>697</v>
      </c>
      <c r="C122" s="147" t="s">
        <v>698</v>
      </c>
      <c r="D122" s="146" t="s">
        <v>235</v>
      </c>
      <c r="E122" s="147" t="s">
        <v>236</v>
      </c>
      <c r="F122" s="148">
        <v>1960882678</v>
      </c>
      <c r="G122" s="149" t="s">
        <v>199</v>
      </c>
      <c r="H122" s="150" t="s">
        <v>237</v>
      </c>
      <c r="I122" s="151" t="s">
        <v>525</v>
      </c>
      <c r="J122" s="151" t="s">
        <v>239</v>
      </c>
      <c r="K122" s="147" t="s">
        <v>699</v>
      </c>
      <c r="L122" s="152" t="s">
        <v>700</v>
      </c>
      <c r="M122" s="146" t="s">
        <v>242</v>
      </c>
      <c r="N122" s="146" t="s">
        <v>242</v>
      </c>
      <c r="O122" s="146" t="s">
        <v>242</v>
      </c>
      <c r="P122" s="146" t="s">
        <v>242</v>
      </c>
      <c r="Q122" s="153">
        <f t="shared" si="29"/>
        <v>196088267.80000001</v>
      </c>
      <c r="R122" s="146">
        <v>0</v>
      </c>
      <c r="S122" s="146">
        <v>0</v>
      </c>
      <c r="T122" s="146">
        <v>0</v>
      </c>
      <c r="U122" s="146"/>
      <c r="V122" s="146"/>
    </row>
    <row r="123" spans="1:22" ht="31.5" x14ac:dyDescent="0.25">
      <c r="A123" s="143">
        <v>122</v>
      </c>
      <c r="B123" s="151" t="s">
        <v>701</v>
      </c>
      <c r="C123" s="147" t="s">
        <v>702</v>
      </c>
      <c r="D123" s="146" t="s">
        <v>235</v>
      </c>
      <c r="E123" s="147" t="s">
        <v>236</v>
      </c>
      <c r="F123" s="148">
        <v>2562812987</v>
      </c>
      <c r="G123" s="149" t="s">
        <v>199</v>
      </c>
      <c r="H123" s="150" t="s">
        <v>237</v>
      </c>
      <c r="I123" s="151" t="s">
        <v>525</v>
      </c>
      <c r="J123" s="151" t="s">
        <v>239</v>
      </c>
      <c r="K123" s="147" t="s">
        <v>703</v>
      </c>
      <c r="L123" s="152" t="s">
        <v>704</v>
      </c>
      <c r="M123" s="146" t="s">
        <v>242</v>
      </c>
      <c r="N123" s="146" t="s">
        <v>242</v>
      </c>
      <c r="O123" s="146" t="s">
        <v>242</v>
      </c>
      <c r="P123" s="146" t="s">
        <v>242</v>
      </c>
      <c r="Q123" s="153">
        <f t="shared" si="29"/>
        <v>256281298.70000002</v>
      </c>
      <c r="R123" s="146">
        <v>0</v>
      </c>
      <c r="S123" s="146">
        <v>0</v>
      </c>
      <c r="T123" s="146">
        <v>0</v>
      </c>
      <c r="U123" s="146"/>
      <c r="V123" s="146"/>
    </row>
    <row r="124" spans="1:22" ht="21" x14ac:dyDescent="0.25">
      <c r="A124" s="143">
        <v>123</v>
      </c>
      <c r="B124" s="151" t="s">
        <v>705</v>
      </c>
      <c r="C124" s="147" t="s">
        <v>498</v>
      </c>
      <c r="D124" s="146" t="s">
        <v>235</v>
      </c>
      <c r="E124" s="147" t="s">
        <v>236</v>
      </c>
      <c r="F124" s="148">
        <v>1350000000</v>
      </c>
      <c r="G124" s="149" t="s">
        <v>200</v>
      </c>
      <c r="H124" s="150" t="s">
        <v>237</v>
      </c>
      <c r="I124" s="151" t="s">
        <v>499</v>
      </c>
      <c r="J124" s="151" t="s">
        <v>285</v>
      </c>
      <c r="K124" s="147" t="s">
        <v>706</v>
      </c>
      <c r="L124" s="152" t="s">
        <v>501</v>
      </c>
      <c r="M124" s="146" t="s">
        <v>242</v>
      </c>
      <c r="N124" s="146" t="s">
        <v>242</v>
      </c>
      <c r="O124" s="146" t="s">
        <v>242</v>
      </c>
      <c r="P124" s="146" t="s">
        <v>242</v>
      </c>
      <c r="Q124" s="157">
        <f>+F124*50%</f>
        <v>675000000</v>
      </c>
      <c r="R124" s="157">
        <f>+Q124</f>
        <v>675000000</v>
      </c>
      <c r="S124" s="157">
        <v>0</v>
      </c>
      <c r="T124" s="157">
        <f>+R124</f>
        <v>675000000</v>
      </c>
      <c r="U124" s="146"/>
      <c r="V124" s="149"/>
    </row>
    <row r="125" spans="1:22" ht="31.5" x14ac:dyDescent="0.25">
      <c r="A125" s="143">
        <v>124</v>
      </c>
      <c r="B125" s="151" t="s">
        <v>707</v>
      </c>
      <c r="C125" s="147" t="s">
        <v>708</v>
      </c>
      <c r="D125" s="146" t="s">
        <v>235</v>
      </c>
      <c r="E125" s="147" t="s">
        <v>236</v>
      </c>
      <c r="F125" s="148">
        <v>535000000</v>
      </c>
      <c r="G125" s="149" t="s">
        <v>199</v>
      </c>
      <c r="H125" s="150" t="s">
        <v>237</v>
      </c>
      <c r="I125" s="151" t="s">
        <v>525</v>
      </c>
      <c r="J125" s="151" t="s">
        <v>239</v>
      </c>
      <c r="K125" s="147" t="s">
        <v>709</v>
      </c>
      <c r="L125" s="152" t="s">
        <v>710</v>
      </c>
      <c r="M125" s="146" t="s">
        <v>242</v>
      </c>
      <c r="N125" s="146" t="s">
        <v>242</v>
      </c>
      <c r="O125" s="146" t="s">
        <v>242</v>
      </c>
      <c r="P125" s="146" t="s">
        <v>242</v>
      </c>
      <c r="Q125" s="153">
        <f t="shared" ref="Q125:Q127" si="30">+F125*J125</f>
        <v>53500000</v>
      </c>
      <c r="R125" s="146">
        <v>0</v>
      </c>
      <c r="S125" s="146">
        <v>0</v>
      </c>
      <c r="T125" s="146">
        <v>0</v>
      </c>
      <c r="U125" s="146"/>
      <c r="V125" s="146"/>
    </row>
    <row r="126" spans="1:22" ht="21" x14ac:dyDescent="0.25">
      <c r="A126" s="143">
        <v>126</v>
      </c>
      <c r="B126" s="151" t="s">
        <v>711</v>
      </c>
      <c r="C126" s="147" t="s">
        <v>567</v>
      </c>
      <c r="D126" s="146" t="s">
        <v>235</v>
      </c>
      <c r="E126" s="147" t="s">
        <v>236</v>
      </c>
      <c r="F126" s="148">
        <v>800000000</v>
      </c>
      <c r="G126" s="149" t="s">
        <v>199</v>
      </c>
      <c r="H126" s="150" t="s">
        <v>237</v>
      </c>
      <c r="I126" s="151" t="s">
        <v>525</v>
      </c>
      <c r="J126" s="151" t="s">
        <v>239</v>
      </c>
      <c r="K126" s="147" t="s">
        <v>712</v>
      </c>
      <c r="L126" s="152" t="s">
        <v>264</v>
      </c>
      <c r="M126" s="146" t="s">
        <v>242</v>
      </c>
      <c r="N126" s="146" t="s">
        <v>242</v>
      </c>
      <c r="O126" s="146" t="s">
        <v>242</v>
      </c>
      <c r="P126" s="146" t="s">
        <v>242</v>
      </c>
      <c r="Q126" s="153">
        <f t="shared" si="30"/>
        <v>80000000</v>
      </c>
      <c r="R126" s="146">
        <v>0</v>
      </c>
      <c r="S126" s="146">
        <v>0</v>
      </c>
      <c r="T126" s="146">
        <v>0</v>
      </c>
      <c r="U126" s="146"/>
      <c r="V126" s="146"/>
    </row>
    <row r="127" spans="1:22" ht="42" x14ac:dyDescent="0.25">
      <c r="A127" s="143">
        <v>127</v>
      </c>
      <c r="B127" s="151" t="s">
        <v>713</v>
      </c>
      <c r="C127" s="147" t="s">
        <v>351</v>
      </c>
      <c r="D127" s="146" t="s">
        <v>235</v>
      </c>
      <c r="E127" s="147" t="s">
        <v>236</v>
      </c>
      <c r="F127" s="148">
        <v>1712634116</v>
      </c>
      <c r="G127" s="149" t="s">
        <v>199</v>
      </c>
      <c r="H127" s="150" t="s">
        <v>237</v>
      </c>
      <c r="I127" s="151" t="s">
        <v>525</v>
      </c>
      <c r="J127" s="151" t="s">
        <v>239</v>
      </c>
      <c r="K127" s="147" t="s">
        <v>714</v>
      </c>
      <c r="L127" s="152" t="s">
        <v>715</v>
      </c>
      <c r="M127" s="146" t="s">
        <v>242</v>
      </c>
      <c r="N127" s="146" t="s">
        <v>242</v>
      </c>
      <c r="O127" s="146" t="s">
        <v>242</v>
      </c>
      <c r="P127" s="146" t="s">
        <v>242</v>
      </c>
      <c r="Q127" s="153">
        <f t="shared" si="30"/>
        <v>171263411.60000002</v>
      </c>
      <c r="R127" s="146">
        <v>0</v>
      </c>
      <c r="S127" s="146">
        <v>0</v>
      </c>
      <c r="T127" s="146">
        <v>0</v>
      </c>
      <c r="U127" s="146"/>
      <c r="V127" s="146"/>
    </row>
    <row r="128" spans="1:22" ht="21" x14ac:dyDescent="0.25">
      <c r="A128" s="143">
        <v>128</v>
      </c>
      <c r="B128" s="151" t="s">
        <v>716</v>
      </c>
      <c r="C128" s="147" t="s">
        <v>503</v>
      </c>
      <c r="D128" s="146" t="s">
        <v>235</v>
      </c>
      <c r="E128" s="147" t="s">
        <v>236</v>
      </c>
      <c r="F128" s="148">
        <v>653000000</v>
      </c>
      <c r="G128" s="149" t="s">
        <v>200</v>
      </c>
      <c r="H128" s="150" t="s">
        <v>237</v>
      </c>
      <c r="I128" s="151" t="s">
        <v>499</v>
      </c>
      <c r="J128" s="151" t="s">
        <v>285</v>
      </c>
      <c r="K128" s="147" t="s">
        <v>717</v>
      </c>
      <c r="L128" s="152" t="s">
        <v>501</v>
      </c>
      <c r="M128" s="146" t="s">
        <v>242</v>
      </c>
      <c r="N128" s="146" t="s">
        <v>242</v>
      </c>
      <c r="O128" s="146" t="s">
        <v>242</v>
      </c>
      <c r="P128" s="146" t="s">
        <v>242</v>
      </c>
      <c r="Q128" s="157">
        <f>+F128*50%</f>
        <v>326500000</v>
      </c>
      <c r="R128" s="157">
        <f>+Q128</f>
        <v>326500000</v>
      </c>
      <c r="S128" s="157">
        <v>0</v>
      </c>
      <c r="T128" s="157">
        <f>+R128</f>
        <v>326500000</v>
      </c>
      <c r="U128" s="146"/>
      <c r="V128" s="149"/>
    </row>
    <row r="129" spans="1:22" ht="31.5" x14ac:dyDescent="0.25">
      <c r="A129" s="143">
        <v>129</v>
      </c>
      <c r="B129" s="151" t="s">
        <v>718</v>
      </c>
      <c r="C129" s="147" t="s">
        <v>719</v>
      </c>
      <c r="D129" s="146" t="s">
        <v>235</v>
      </c>
      <c r="E129" s="147" t="s">
        <v>236</v>
      </c>
      <c r="F129" s="148">
        <v>1170000000</v>
      </c>
      <c r="G129" s="149" t="s">
        <v>199</v>
      </c>
      <c r="H129" s="150" t="s">
        <v>237</v>
      </c>
      <c r="I129" s="151" t="s">
        <v>525</v>
      </c>
      <c r="J129" s="151" t="s">
        <v>239</v>
      </c>
      <c r="K129" s="147" t="s">
        <v>720</v>
      </c>
      <c r="L129" s="152" t="s">
        <v>721</v>
      </c>
      <c r="M129" s="146" t="s">
        <v>242</v>
      </c>
      <c r="N129" s="146" t="s">
        <v>242</v>
      </c>
      <c r="O129" s="146" t="s">
        <v>242</v>
      </c>
      <c r="P129" s="146" t="s">
        <v>242</v>
      </c>
      <c r="Q129" s="153">
        <f>+F129*J129</f>
        <v>117000000</v>
      </c>
      <c r="R129" s="146">
        <v>0</v>
      </c>
      <c r="S129" s="146">
        <v>0</v>
      </c>
      <c r="T129" s="146">
        <v>0</v>
      </c>
      <c r="U129" s="146"/>
      <c r="V129" s="146"/>
    </row>
    <row r="130" spans="1:22" ht="21" x14ac:dyDescent="0.25">
      <c r="A130" s="143">
        <v>130</v>
      </c>
      <c r="B130" s="151" t="s">
        <v>722</v>
      </c>
      <c r="C130" s="147" t="s">
        <v>567</v>
      </c>
      <c r="D130" s="146" t="s">
        <v>235</v>
      </c>
      <c r="E130" s="147" t="s">
        <v>236</v>
      </c>
      <c r="F130" s="148">
        <v>914000000</v>
      </c>
      <c r="G130" s="149" t="s">
        <v>200</v>
      </c>
      <c r="H130" s="150" t="s">
        <v>237</v>
      </c>
      <c r="I130" s="151" t="s">
        <v>499</v>
      </c>
      <c r="J130" s="151" t="s">
        <v>285</v>
      </c>
      <c r="K130" s="147" t="s">
        <v>723</v>
      </c>
      <c r="L130" s="152" t="s">
        <v>505</v>
      </c>
      <c r="M130" s="146" t="s">
        <v>242</v>
      </c>
      <c r="N130" s="146" t="s">
        <v>242</v>
      </c>
      <c r="O130" s="146" t="s">
        <v>242</v>
      </c>
      <c r="P130" s="146" t="s">
        <v>242</v>
      </c>
      <c r="Q130" s="157">
        <f>+F130*50%</f>
        <v>457000000</v>
      </c>
      <c r="R130" s="157">
        <f>+Q130</f>
        <v>457000000</v>
      </c>
      <c r="S130" s="157">
        <v>0</v>
      </c>
      <c r="T130" s="157">
        <f>+R130</f>
        <v>457000000</v>
      </c>
      <c r="U130" s="146"/>
      <c r="V130" s="149"/>
    </row>
    <row r="131" spans="1:22" ht="31.5" x14ac:dyDescent="0.25">
      <c r="A131" s="143">
        <v>131</v>
      </c>
      <c r="B131" s="151" t="s">
        <v>724</v>
      </c>
      <c r="C131" s="147" t="s">
        <v>361</v>
      </c>
      <c r="D131" s="146" t="s">
        <v>235</v>
      </c>
      <c r="E131" s="147" t="s">
        <v>236</v>
      </c>
      <c r="F131" s="148">
        <v>650000000</v>
      </c>
      <c r="G131" s="149" t="s">
        <v>199</v>
      </c>
      <c r="H131" s="150" t="s">
        <v>237</v>
      </c>
      <c r="I131" s="151" t="s">
        <v>525</v>
      </c>
      <c r="J131" s="151" t="s">
        <v>239</v>
      </c>
      <c r="K131" s="147" t="s">
        <v>725</v>
      </c>
      <c r="L131" s="152" t="s">
        <v>726</v>
      </c>
      <c r="M131" s="146" t="s">
        <v>242</v>
      </c>
      <c r="N131" s="146" t="s">
        <v>242</v>
      </c>
      <c r="O131" s="146" t="s">
        <v>242</v>
      </c>
      <c r="P131" s="146" t="s">
        <v>242</v>
      </c>
      <c r="Q131" s="153">
        <f t="shared" ref="Q131:Q133" si="31">+F131*J131</f>
        <v>65000000</v>
      </c>
      <c r="R131" s="146">
        <v>0</v>
      </c>
      <c r="S131" s="146">
        <v>0</v>
      </c>
      <c r="T131" s="146">
        <v>0</v>
      </c>
      <c r="U131" s="146"/>
      <c r="V131" s="146"/>
    </row>
    <row r="132" spans="1:22" ht="31.5" x14ac:dyDescent="0.25">
      <c r="A132" s="143">
        <v>132</v>
      </c>
      <c r="B132" s="151" t="s">
        <v>727</v>
      </c>
      <c r="C132" s="147" t="s">
        <v>485</v>
      </c>
      <c r="D132" s="146" t="s">
        <v>235</v>
      </c>
      <c r="E132" s="147" t="s">
        <v>236</v>
      </c>
      <c r="F132" s="148">
        <v>500000000</v>
      </c>
      <c r="G132" s="149" t="s">
        <v>199</v>
      </c>
      <c r="H132" s="150" t="s">
        <v>237</v>
      </c>
      <c r="I132" s="151" t="s">
        <v>525</v>
      </c>
      <c r="J132" s="151" t="s">
        <v>239</v>
      </c>
      <c r="K132" s="147" t="s">
        <v>728</v>
      </c>
      <c r="L132" s="152" t="s">
        <v>729</v>
      </c>
      <c r="M132" s="146" t="s">
        <v>242</v>
      </c>
      <c r="N132" s="146" t="s">
        <v>242</v>
      </c>
      <c r="O132" s="146" t="s">
        <v>242</v>
      </c>
      <c r="P132" s="146" t="s">
        <v>242</v>
      </c>
      <c r="Q132" s="153">
        <f t="shared" si="31"/>
        <v>50000000</v>
      </c>
      <c r="R132" s="146">
        <v>0</v>
      </c>
      <c r="S132" s="146">
        <v>0</v>
      </c>
      <c r="T132" s="146">
        <v>0</v>
      </c>
      <c r="U132" s="146"/>
      <c r="V132" s="146"/>
    </row>
    <row r="133" spans="1:22" ht="21" x14ac:dyDescent="0.25">
      <c r="A133" s="143">
        <v>133</v>
      </c>
      <c r="B133" s="151" t="s">
        <v>730</v>
      </c>
      <c r="C133" s="147" t="s">
        <v>234</v>
      </c>
      <c r="D133" s="146" t="s">
        <v>235</v>
      </c>
      <c r="E133" s="147" t="s">
        <v>236</v>
      </c>
      <c r="F133" s="148">
        <v>800000000</v>
      </c>
      <c r="G133" s="149" t="s">
        <v>199</v>
      </c>
      <c r="H133" s="150" t="s">
        <v>237</v>
      </c>
      <c r="I133" s="151" t="s">
        <v>525</v>
      </c>
      <c r="J133" s="151" t="s">
        <v>239</v>
      </c>
      <c r="K133" s="147" t="s">
        <v>731</v>
      </c>
      <c r="L133" s="152" t="s">
        <v>732</v>
      </c>
      <c r="M133" s="146" t="s">
        <v>242</v>
      </c>
      <c r="N133" s="146" t="s">
        <v>242</v>
      </c>
      <c r="O133" s="146" t="s">
        <v>242</v>
      </c>
      <c r="P133" s="146" t="s">
        <v>242</v>
      </c>
      <c r="Q133" s="153">
        <f t="shared" si="31"/>
        <v>80000000</v>
      </c>
      <c r="R133" s="146">
        <v>0</v>
      </c>
      <c r="S133" s="146">
        <v>0</v>
      </c>
      <c r="T133" s="146">
        <v>0</v>
      </c>
      <c r="U133" s="146"/>
      <c r="V133" s="146"/>
    </row>
    <row r="134" spans="1:22" ht="31.5" x14ac:dyDescent="0.25">
      <c r="A134" s="143">
        <v>134</v>
      </c>
      <c r="B134" s="151" t="s">
        <v>733</v>
      </c>
      <c r="C134" s="147" t="s">
        <v>426</v>
      </c>
      <c r="D134" s="146" t="s">
        <v>235</v>
      </c>
      <c r="E134" s="147" t="s">
        <v>236</v>
      </c>
      <c r="F134" s="148">
        <v>2500000000</v>
      </c>
      <c r="G134" s="149" t="s">
        <v>200</v>
      </c>
      <c r="H134" s="150" t="s">
        <v>237</v>
      </c>
      <c r="I134" s="151" t="s">
        <v>499</v>
      </c>
      <c r="J134" s="151" t="s">
        <v>285</v>
      </c>
      <c r="K134" s="147" t="s">
        <v>734</v>
      </c>
      <c r="L134" s="152" t="s">
        <v>501</v>
      </c>
      <c r="M134" s="146" t="s">
        <v>242</v>
      </c>
      <c r="N134" s="146" t="s">
        <v>242</v>
      </c>
      <c r="O134" s="146" t="s">
        <v>242</v>
      </c>
      <c r="P134" s="146" t="s">
        <v>242</v>
      </c>
      <c r="Q134" s="157">
        <f>+F134*50%</f>
        <v>1250000000</v>
      </c>
      <c r="R134" s="157">
        <f>+Q134</f>
        <v>1250000000</v>
      </c>
      <c r="S134" s="157">
        <v>0</v>
      </c>
      <c r="T134" s="157">
        <f>+R134</f>
        <v>1250000000</v>
      </c>
      <c r="U134" s="146"/>
      <c r="V134" s="149"/>
    </row>
    <row r="135" spans="1:22" ht="21" x14ac:dyDescent="0.25">
      <c r="A135" s="143">
        <v>135</v>
      </c>
      <c r="B135" s="151" t="s">
        <v>735</v>
      </c>
      <c r="C135" s="147" t="s">
        <v>351</v>
      </c>
      <c r="D135" s="146" t="s">
        <v>235</v>
      </c>
      <c r="E135" s="147" t="s">
        <v>236</v>
      </c>
      <c r="F135" s="148">
        <v>1063266251</v>
      </c>
      <c r="G135" s="149" t="s">
        <v>199</v>
      </c>
      <c r="H135" s="150" t="s">
        <v>237</v>
      </c>
      <c r="I135" s="151" t="s">
        <v>525</v>
      </c>
      <c r="J135" s="151" t="s">
        <v>239</v>
      </c>
      <c r="K135" s="147" t="s">
        <v>736</v>
      </c>
      <c r="L135" s="152" t="s">
        <v>394</v>
      </c>
      <c r="M135" s="146" t="s">
        <v>242</v>
      </c>
      <c r="N135" s="146" t="s">
        <v>242</v>
      </c>
      <c r="O135" s="146" t="s">
        <v>242</v>
      </c>
      <c r="P135" s="146" t="s">
        <v>242</v>
      </c>
      <c r="Q135" s="153">
        <f t="shared" ref="Q135:Q163" si="32">+F135*J135</f>
        <v>106326625.10000001</v>
      </c>
      <c r="R135" s="146">
        <v>0</v>
      </c>
      <c r="S135" s="146">
        <v>0</v>
      </c>
      <c r="T135" s="146">
        <v>0</v>
      </c>
      <c r="U135" s="146"/>
      <c r="V135" s="146"/>
    </row>
    <row r="136" spans="1:22" ht="21" x14ac:dyDescent="0.25">
      <c r="A136" s="143">
        <v>136</v>
      </c>
      <c r="B136" s="151" t="s">
        <v>737</v>
      </c>
      <c r="C136" s="147" t="s">
        <v>554</v>
      </c>
      <c r="D136" s="146" t="s">
        <v>235</v>
      </c>
      <c r="E136" s="147" t="s">
        <v>236</v>
      </c>
      <c r="F136" s="148">
        <v>1596490359</v>
      </c>
      <c r="G136" s="149" t="s">
        <v>199</v>
      </c>
      <c r="H136" s="150" t="s">
        <v>237</v>
      </c>
      <c r="I136" s="151" t="s">
        <v>525</v>
      </c>
      <c r="J136" s="151" t="s">
        <v>239</v>
      </c>
      <c r="K136" s="147" t="s">
        <v>738</v>
      </c>
      <c r="L136" s="152" t="s">
        <v>729</v>
      </c>
      <c r="M136" s="146" t="s">
        <v>242</v>
      </c>
      <c r="N136" s="146" t="s">
        <v>242</v>
      </c>
      <c r="O136" s="146" t="s">
        <v>242</v>
      </c>
      <c r="P136" s="146" t="s">
        <v>242</v>
      </c>
      <c r="Q136" s="153">
        <f t="shared" si="32"/>
        <v>159649035.90000001</v>
      </c>
      <c r="R136" s="146">
        <v>0</v>
      </c>
      <c r="S136" s="146">
        <v>0</v>
      </c>
      <c r="T136" s="146">
        <v>0</v>
      </c>
      <c r="U136" s="146"/>
      <c r="V136" s="146"/>
    </row>
    <row r="137" spans="1:22" ht="42" x14ac:dyDescent="0.25">
      <c r="A137" s="143">
        <v>137</v>
      </c>
      <c r="B137" s="151" t="s">
        <v>739</v>
      </c>
      <c r="C137" s="147" t="s">
        <v>576</v>
      </c>
      <c r="D137" s="146" t="s">
        <v>235</v>
      </c>
      <c r="E137" s="147" t="s">
        <v>236</v>
      </c>
      <c r="F137" s="148">
        <v>862361129</v>
      </c>
      <c r="G137" s="149" t="s">
        <v>199</v>
      </c>
      <c r="H137" s="150" t="s">
        <v>237</v>
      </c>
      <c r="I137" s="151" t="s">
        <v>525</v>
      </c>
      <c r="J137" s="151" t="s">
        <v>239</v>
      </c>
      <c r="K137" s="147" t="s">
        <v>740</v>
      </c>
      <c r="L137" s="152" t="s">
        <v>741</v>
      </c>
      <c r="M137" s="146" t="s">
        <v>242</v>
      </c>
      <c r="N137" s="146" t="s">
        <v>242</v>
      </c>
      <c r="O137" s="146" t="s">
        <v>242</v>
      </c>
      <c r="P137" s="146" t="s">
        <v>242</v>
      </c>
      <c r="Q137" s="153">
        <f t="shared" si="32"/>
        <v>86236112.900000006</v>
      </c>
      <c r="R137" s="146">
        <v>0</v>
      </c>
      <c r="S137" s="146">
        <v>0</v>
      </c>
      <c r="T137" s="146">
        <v>0</v>
      </c>
      <c r="U137" s="146"/>
      <c r="V137" s="146"/>
    </row>
    <row r="138" spans="1:22" ht="21" x14ac:dyDescent="0.25">
      <c r="A138" s="143">
        <v>138</v>
      </c>
      <c r="B138" s="151" t="s">
        <v>742</v>
      </c>
      <c r="C138" s="147" t="s">
        <v>550</v>
      </c>
      <c r="D138" s="146" t="s">
        <v>235</v>
      </c>
      <c r="E138" s="147" t="s">
        <v>236</v>
      </c>
      <c r="F138" s="148">
        <v>2500000000</v>
      </c>
      <c r="G138" s="149" t="s">
        <v>199</v>
      </c>
      <c r="H138" s="150" t="s">
        <v>237</v>
      </c>
      <c r="I138" s="151" t="s">
        <v>525</v>
      </c>
      <c r="J138" s="151" t="s">
        <v>239</v>
      </c>
      <c r="K138" s="147" t="s">
        <v>743</v>
      </c>
      <c r="L138" s="152" t="s">
        <v>729</v>
      </c>
      <c r="M138" s="146" t="s">
        <v>242</v>
      </c>
      <c r="N138" s="146" t="s">
        <v>242</v>
      </c>
      <c r="O138" s="146" t="s">
        <v>242</v>
      </c>
      <c r="P138" s="146" t="s">
        <v>242</v>
      </c>
      <c r="Q138" s="153">
        <f t="shared" si="32"/>
        <v>250000000</v>
      </c>
      <c r="R138" s="146">
        <v>0</v>
      </c>
      <c r="S138" s="146">
        <v>0</v>
      </c>
      <c r="T138" s="146">
        <v>0</v>
      </c>
      <c r="U138" s="146"/>
      <c r="V138" s="146"/>
    </row>
    <row r="139" spans="1:22" ht="21" x14ac:dyDescent="0.25">
      <c r="A139" s="143">
        <v>139</v>
      </c>
      <c r="B139" s="151" t="s">
        <v>744</v>
      </c>
      <c r="C139" s="147" t="s">
        <v>745</v>
      </c>
      <c r="D139" s="146" t="s">
        <v>235</v>
      </c>
      <c r="E139" s="147" t="s">
        <v>236</v>
      </c>
      <c r="F139" s="148">
        <v>1083036892</v>
      </c>
      <c r="G139" s="149" t="s">
        <v>199</v>
      </c>
      <c r="H139" s="150" t="s">
        <v>237</v>
      </c>
      <c r="I139" s="151" t="s">
        <v>525</v>
      </c>
      <c r="J139" s="151" t="s">
        <v>239</v>
      </c>
      <c r="K139" s="147" t="s">
        <v>746</v>
      </c>
      <c r="L139" s="152" t="s">
        <v>729</v>
      </c>
      <c r="M139" s="146" t="s">
        <v>242</v>
      </c>
      <c r="N139" s="146" t="s">
        <v>242</v>
      </c>
      <c r="O139" s="146" t="s">
        <v>242</v>
      </c>
      <c r="P139" s="146" t="s">
        <v>242</v>
      </c>
      <c r="Q139" s="153">
        <f t="shared" si="32"/>
        <v>108303689.2</v>
      </c>
      <c r="R139" s="146">
        <v>0</v>
      </c>
      <c r="S139" s="146">
        <v>0</v>
      </c>
      <c r="T139" s="146">
        <v>0</v>
      </c>
      <c r="U139" s="146"/>
      <c r="V139" s="146"/>
    </row>
    <row r="140" spans="1:22" ht="31.5" x14ac:dyDescent="0.25">
      <c r="A140" s="143">
        <v>140</v>
      </c>
      <c r="B140" s="151" t="s">
        <v>747</v>
      </c>
      <c r="C140" s="147" t="s">
        <v>748</v>
      </c>
      <c r="D140" s="146" t="s">
        <v>235</v>
      </c>
      <c r="E140" s="147" t="s">
        <v>236</v>
      </c>
      <c r="F140" s="148">
        <v>855000000</v>
      </c>
      <c r="G140" s="149" t="s">
        <v>199</v>
      </c>
      <c r="H140" s="150" t="s">
        <v>237</v>
      </c>
      <c r="I140" s="151" t="s">
        <v>525</v>
      </c>
      <c r="J140" s="151" t="s">
        <v>239</v>
      </c>
      <c r="K140" s="147" t="s">
        <v>749</v>
      </c>
      <c r="L140" s="152" t="s">
        <v>750</v>
      </c>
      <c r="M140" s="146" t="s">
        <v>242</v>
      </c>
      <c r="N140" s="146" t="s">
        <v>242</v>
      </c>
      <c r="O140" s="146" t="s">
        <v>242</v>
      </c>
      <c r="P140" s="146" t="s">
        <v>242</v>
      </c>
      <c r="Q140" s="153">
        <f t="shared" si="32"/>
        <v>85500000</v>
      </c>
      <c r="R140" s="146">
        <v>0</v>
      </c>
      <c r="S140" s="146">
        <v>0</v>
      </c>
      <c r="T140" s="146">
        <v>0</v>
      </c>
      <c r="U140" s="146"/>
      <c r="V140" s="146"/>
    </row>
    <row r="141" spans="1:22" ht="21" x14ac:dyDescent="0.25">
      <c r="A141" s="143">
        <v>141</v>
      </c>
      <c r="B141" s="151" t="s">
        <v>751</v>
      </c>
      <c r="C141" s="147" t="s">
        <v>567</v>
      </c>
      <c r="D141" s="146" t="s">
        <v>235</v>
      </c>
      <c r="E141" s="147" t="s">
        <v>752</v>
      </c>
      <c r="F141" s="148">
        <v>460197906</v>
      </c>
      <c r="G141" s="149" t="s">
        <v>199</v>
      </c>
      <c r="H141" s="150" t="s">
        <v>237</v>
      </c>
      <c r="I141" s="151" t="s">
        <v>525</v>
      </c>
      <c r="J141" s="151" t="s">
        <v>239</v>
      </c>
      <c r="K141" s="147" t="s">
        <v>753</v>
      </c>
      <c r="L141" s="152" t="s">
        <v>505</v>
      </c>
      <c r="M141" s="146" t="s">
        <v>242</v>
      </c>
      <c r="N141" s="146" t="s">
        <v>242</v>
      </c>
      <c r="O141" s="146" t="s">
        <v>242</v>
      </c>
      <c r="P141" s="146" t="s">
        <v>242</v>
      </c>
      <c r="Q141" s="153">
        <f t="shared" si="32"/>
        <v>46019790.600000001</v>
      </c>
      <c r="R141" s="146">
        <v>0</v>
      </c>
      <c r="S141" s="146">
        <v>0</v>
      </c>
      <c r="T141" s="146">
        <v>0</v>
      </c>
      <c r="U141" s="146"/>
      <c r="V141" s="146"/>
    </row>
    <row r="142" spans="1:22" ht="21" x14ac:dyDescent="0.25">
      <c r="A142" s="143">
        <v>142</v>
      </c>
      <c r="B142" s="151" t="s">
        <v>754</v>
      </c>
      <c r="C142" s="147" t="s">
        <v>550</v>
      </c>
      <c r="D142" s="146" t="s">
        <v>235</v>
      </c>
      <c r="E142" s="147" t="s">
        <v>236</v>
      </c>
      <c r="F142" s="148">
        <v>320000000</v>
      </c>
      <c r="G142" s="149" t="s">
        <v>199</v>
      </c>
      <c r="H142" s="150" t="s">
        <v>237</v>
      </c>
      <c r="I142" s="151" t="s">
        <v>525</v>
      </c>
      <c r="J142" s="151" t="s">
        <v>239</v>
      </c>
      <c r="K142" s="147" t="s">
        <v>755</v>
      </c>
      <c r="L142" s="152" t="s">
        <v>756</v>
      </c>
      <c r="M142" s="146" t="s">
        <v>242</v>
      </c>
      <c r="N142" s="146" t="s">
        <v>242</v>
      </c>
      <c r="O142" s="146" t="s">
        <v>242</v>
      </c>
      <c r="P142" s="146" t="s">
        <v>242</v>
      </c>
      <c r="Q142" s="153">
        <f t="shared" si="32"/>
        <v>32000000</v>
      </c>
      <c r="R142" s="146">
        <v>0</v>
      </c>
      <c r="S142" s="146">
        <v>0</v>
      </c>
      <c r="T142" s="146">
        <v>0</v>
      </c>
      <c r="U142" s="146"/>
      <c r="V142" s="146"/>
    </row>
    <row r="143" spans="1:22" ht="31.5" x14ac:dyDescent="0.25">
      <c r="A143" s="143">
        <v>143</v>
      </c>
      <c r="B143" s="151" t="s">
        <v>757</v>
      </c>
      <c r="C143" s="147" t="s">
        <v>758</v>
      </c>
      <c r="D143" s="146" t="s">
        <v>235</v>
      </c>
      <c r="E143" s="147" t="s">
        <v>236</v>
      </c>
      <c r="F143" s="148">
        <v>654999998</v>
      </c>
      <c r="G143" s="149" t="s">
        <v>199</v>
      </c>
      <c r="H143" s="150" t="s">
        <v>237</v>
      </c>
      <c r="I143" s="151" t="s">
        <v>525</v>
      </c>
      <c r="J143" s="151" t="s">
        <v>239</v>
      </c>
      <c r="K143" s="147" t="s">
        <v>759</v>
      </c>
      <c r="L143" s="152" t="s">
        <v>394</v>
      </c>
      <c r="M143" s="146" t="s">
        <v>242</v>
      </c>
      <c r="N143" s="146" t="s">
        <v>242</v>
      </c>
      <c r="O143" s="146" t="s">
        <v>242</v>
      </c>
      <c r="P143" s="146" t="s">
        <v>242</v>
      </c>
      <c r="Q143" s="153">
        <f t="shared" si="32"/>
        <v>65499999.800000004</v>
      </c>
      <c r="R143" s="146">
        <v>0</v>
      </c>
      <c r="S143" s="146">
        <v>0</v>
      </c>
      <c r="T143" s="146">
        <v>0</v>
      </c>
      <c r="U143" s="146"/>
      <c r="V143" s="146"/>
    </row>
    <row r="144" spans="1:22" ht="31.5" x14ac:dyDescent="0.25">
      <c r="A144" s="143">
        <v>144</v>
      </c>
      <c r="B144" s="151" t="s">
        <v>760</v>
      </c>
      <c r="C144" s="147" t="s">
        <v>426</v>
      </c>
      <c r="D144" s="146" t="s">
        <v>235</v>
      </c>
      <c r="E144" s="147" t="s">
        <v>236</v>
      </c>
      <c r="F144" s="148">
        <v>1050000000</v>
      </c>
      <c r="G144" s="149" t="s">
        <v>199</v>
      </c>
      <c r="H144" s="150" t="s">
        <v>237</v>
      </c>
      <c r="I144" s="151" t="s">
        <v>525</v>
      </c>
      <c r="J144" s="151" t="s">
        <v>239</v>
      </c>
      <c r="K144" s="147" t="s">
        <v>761</v>
      </c>
      <c r="L144" s="152" t="s">
        <v>501</v>
      </c>
      <c r="M144" s="146" t="s">
        <v>242</v>
      </c>
      <c r="N144" s="146" t="s">
        <v>242</v>
      </c>
      <c r="O144" s="146" t="s">
        <v>242</v>
      </c>
      <c r="P144" s="146" t="s">
        <v>242</v>
      </c>
      <c r="Q144" s="153">
        <f t="shared" si="32"/>
        <v>105000000</v>
      </c>
      <c r="R144" s="146">
        <v>0</v>
      </c>
      <c r="S144" s="146">
        <v>0</v>
      </c>
      <c r="T144" s="146">
        <v>0</v>
      </c>
      <c r="U144" s="146"/>
      <c r="V144" s="146"/>
    </row>
    <row r="145" spans="1:22" ht="31.5" x14ac:dyDescent="0.25">
      <c r="A145" s="143">
        <v>145</v>
      </c>
      <c r="B145" s="151" t="s">
        <v>762</v>
      </c>
      <c r="C145" s="147" t="s">
        <v>351</v>
      </c>
      <c r="D145" s="146" t="s">
        <v>235</v>
      </c>
      <c r="E145" s="147" t="s">
        <v>236</v>
      </c>
      <c r="F145" s="148">
        <v>3081107737</v>
      </c>
      <c r="G145" s="149" t="s">
        <v>199</v>
      </c>
      <c r="H145" s="150" t="s">
        <v>237</v>
      </c>
      <c r="I145" s="151" t="s">
        <v>525</v>
      </c>
      <c r="J145" s="151" t="s">
        <v>239</v>
      </c>
      <c r="K145" s="147" t="s">
        <v>763</v>
      </c>
      <c r="L145" s="152" t="s">
        <v>710</v>
      </c>
      <c r="M145" s="146" t="s">
        <v>242</v>
      </c>
      <c r="N145" s="146" t="s">
        <v>242</v>
      </c>
      <c r="O145" s="146" t="s">
        <v>242</v>
      </c>
      <c r="P145" s="146" t="s">
        <v>242</v>
      </c>
      <c r="Q145" s="153">
        <f t="shared" si="32"/>
        <v>308110773.69999999</v>
      </c>
      <c r="R145" s="146">
        <v>0</v>
      </c>
      <c r="S145" s="146">
        <v>0</v>
      </c>
      <c r="T145" s="146">
        <v>0</v>
      </c>
      <c r="U145" s="146"/>
      <c r="V145" s="146"/>
    </row>
    <row r="146" spans="1:22" ht="21" x14ac:dyDescent="0.25">
      <c r="A146" s="143">
        <v>146</v>
      </c>
      <c r="B146" s="151" t="s">
        <v>764</v>
      </c>
      <c r="C146" s="147" t="s">
        <v>361</v>
      </c>
      <c r="D146" s="146" t="s">
        <v>235</v>
      </c>
      <c r="E146" s="147" t="s">
        <v>236</v>
      </c>
      <c r="F146" s="148">
        <v>600000000</v>
      </c>
      <c r="G146" s="149" t="s">
        <v>199</v>
      </c>
      <c r="H146" s="150" t="s">
        <v>237</v>
      </c>
      <c r="I146" s="151" t="s">
        <v>525</v>
      </c>
      <c r="J146" s="151" t="s">
        <v>239</v>
      </c>
      <c r="K146" s="147" t="s">
        <v>765</v>
      </c>
      <c r="L146" s="152" t="s">
        <v>631</v>
      </c>
      <c r="M146" s="146" t="s">
        <v>242</v>
      </c>
      <c r="N146" s="146" t="s">
        <v>242</v>
      </c>
      <c r="O146" s="146" t="s">
        <v>242</v>
      </c>
      <c r="P146" s="146" t="s">
        <v>242</v>
      </c>
      <c r="Q146" s="153">
        <f t="shared" si="32"/>
        <v>60000000</v>
      </c>
      <c r="R146" s="146">
        <v>0</v>
      </c>
      <c r="S146" s="146">
        <v>0</v>
      </c>
      <c r="T146" s="146">
        <v>0</v>
      </c>
      <c r="U146" s="146"/>
      <c r="V146" s="146"/>
    </row>
    <row r="147" spans="1:22" ht="31.5" x14ac:dyDescent="0.25">
      <c r="A147" s="143">
        <v>147</v>
      </c>
      <c r="B147" s="151" t="s">
        <v>766</v>
      </c>
      <c r="C147" s="147" t="s">
        <v>351</v>
      </c>
      <c r="D147" s="146" t="s">
        <v>235</v>
      </c>
      <c r="E147" s="147" t="s">
        <v>236</v>
      </c>
      <c r="F147" s="148">
        <v>2250000000</v>
      </c>
      <c r="G147" s="149" t="s">
        <v>199</v>
      </c>
      <c r="H147" s="150" t="s">
        <v>237</v>
      </c>
      <c r="I147" s="151" t="s">
        <v>525</v>
      </c>
      <c r="J147" s="151" t="s">
        <v>239</v>
      </c>
      <c r="K147" s="147" t="s">
        <v>767</v>
      </c>
      <c r="L147" s="152" t="s">
        <v>768</v>
      </c>
      <c r="M147" s="146" t="s">
        <v>242</v>
      </c>
      <c r="N147" s="146" t="s">
        <v>242</v>
      </c>
      <c r="O147" s="146" t="s">
        <v>242</v>
      </c>
      <c r="P147" s="146" t="s">
        <v>242</v>
      </c>
      <c r="Q147" s="153">
        <f t="shared" si="32"/>
        <v>225000000</v>
      </c>
      <c r="R147" s="146">
        <v>0</v>
      </c>
      <c r="S147" s="146">
        <v>0</v>
      </c>
      <c r="T147" s="146">
        <v>0</v>
      </c>
      <c r="U147" s="146"/>
      <c r="V147" s="146"/>
    </row>
    <row r="148" spans="1:22" ht="31.5" x14ac:dyDescent="0.25">
      <c r="A148" s="143">
        <v>148</v>
      </c>
      <c r="B148" s="151" t="s">
        <v>769</v>
      </c>
      <c r="C148" s="147" t="s">
        <v>770</v>
      </c>
      <c r="D148" s="146" t="s">
        <v>235</v>
      </c>
      <c r="E148" s="147" t="s">
        <v>236</v>
      </c>
      <c r="F148" s="148">
        <v>1006961200</v>
      </c>
      <c r="G148" s="149" t="s">
        <v>199</v>
      </c>
      <c r="H148" s="150" t="s">
        <v>237</v>
      </c>
      <c r="I148" s="151" t="s">
        <v>525</v>
      </c>
      <c r="J148" s="151" t="s">
        <v>239</v>
      </c>
      <c r="K148" s="147" t="s">
        <v>771</v>
      </c>
      <c r="L148" s="152" t="s">
        <v>772</v>
      </c>
      <c r="M148" s="146" t="s">
        <v>242</v>
      </c>
      <c r="N148" s="146" t="s">
        <v>242</v>
      </c>
      <c r="O148" s="146" t="s">
        <v>242</v>
      </c>
      <c r="P148" s="146" t="s">
        <v>242</v>
      </c>
      <c r="Q148" s="153">
        <f t="shared" si="32"/>
        <v>100696120</v>
      </c>
      <c r="R148" s="146">
        <v>0</v>
      </c>
      <c r="S148" s="146">
        <v>0</v>
      </c>
      <c r="T148" s="146">
        <v>0</v>
      </c>
      <c r="U148" s="146"/>
      <c r="V148" s="146"/>
    </row>
    <row r="149" spans="1:22" ht="21" x14ac:dyDescent="0.25">
      <c r="A149" s="143">
        <v>149</v>
      </c>
      <c r="B149" s="151" t="s">
        <v>773</v>
      </c>
      <c r="C149" s="147" t="s">
        <v>774</v>
      </c>
      <c r="D149" s="146" t="s">
        <v>235</v>
      </c>
      <c r="E149" s="147" t="s">
        <v>236</v>
      </c>
      <c r="F149" s="148">
        <v>4276360939</v>
      </c>
      <c r="G149" s="149" t="s">
        <v>199</v>
      </c>
      <c r="H149" s="150" t="s">
        <v>237</v>
      </c>
      <c r="I149" s="151" t="s">
        <v>525</v>
      </c>
      <c r="J149" s="151" t="s">
        <v>239</v>
      </c>
      <c r="K149" s="147" t="s">
        <v>775</v>
      </c>
      <c r="L149" s="152" t="s">
        <v>704</v>
      </c>
      <c r="M149" s="146" t="s">
        <v>242</v>
      </c>
      <c r="N149" s="146" t="s">
        <v>242</v>
      </c>
      <c r="O149" s="146" t="s">
        <v>242</v>
      </c>
      <c r="P149" s="146" t="s">
        <v>242</v>
      </c>
      <c r="Q149" s="153">
        <f t="shared" si="32"/>
        <v>427636093.90000004</v>
      </c>
      <c r="R149" s="146">
        <v>0</v>
      </c>
      <c r="S149" s="146">
        <v>0</v>
      </c>
      <c r="T149" s="146">
        <v>0</v>
      </c>
      <c r="U149" s="146"/>
      <c r="V149" s="146"/>
    </row>
    <row r="150" spans="1:22" ht="31.5" x14ac:dyDescent="0.25">
      <c r="A150" s="143">
        <v>150</v>
      </c>
      <c r="B150" s="151" t="s">
        <v>776</v>
      </c>
      <c r="C150" s="147" t="s">
        <v>777</v>
      </c>
      <c r="D150" s="146" t="s">
        <v>235</v>
      </c>
      <c r="E150" s="147" t="s">
        <v>236</v>
      </c>
      <c r="F150" s="148">
        <v>1000000000</v>
      </c>
      <c r="G150" s="149" t="s">
        <v>199</v>
      </c>
      <c r="H150" s="150" t="s">
        <v>237</v>
      </c>
      <c r="I150" s="151" t="s">
        <v>525</v>
      </c>
      <c r="J150" s="151" t="s">
        <v>239</v>
      </c>
      <c r="K150" s="147" t="s">
        <v>778</v>
      </c>
      <c r="L150" s="152" t="s">
        <v>729</v>
      </c>
      <c r="M150" s="146" t="s">
        <v>242</v>
      </c>
      <c r="N150" s="146" t="s">
        <v>242</v>
      </c>
      <c r="O150" s="146" t="s">
        <v>242</v>
      </c>
      <c r="P150" s="146" t="s">
        <v>242</v>
      </c>
      <c r="Q150" s="153">
        <f t="shared" si="32"/>
        <v>100000000</v>
      </c>
      <c r="R150" s="146">
        <v>0</v>
      </c>
      <c r="S150" s="146">
        <v>0</v>
      </c>
      <c r="T150" s="146">
        <v>0</v>
      </c>
      <c r="U150" s="146"/>
      <c r="V150" s="146"/>
    </row>
    <row r="151" spans="1:22" ht="31.5" x14ac:dyDescent="0.25">
      <c r="A151" s="143">
        <v>151</v>
      </c>
      <c r="B151" s="151" t="s">
        <v>779</v>
      </c>
      <c r="C151" s="147" t="s">
        <v>576</v>
      </c>
      <c r="D151" s="146" t="s">
        <v>235</v>
      </c>
      <c r="E151" s="147" t="s">
        <v>236</v>
      </c>
      <c r="F151" s="148">
        <v>1503324722</v>
      </c>
      <c r="G151" s="149" t="s">
        <v>199</v>
      </c>
      <c r="H151" s="150" t="s">
        <v>237</v>
      </c>
      <c r="I151" s="151" t="s">
        <v>525</v>
      </c>
      <c r="J151" s="151" t="s">
        <v>239</v>
      </c>
      <c r="K151" s="147" t="s">
        <v>780</v>
      </c>
      <c r="L151" s="152" t="s">
        <v>781</v>
      </c>
      <c r="M151" s="146" t="s">
        <v>242</v>
      </c>
      <c r="N151" s="146" t="s">
        <v>242</v>
      </c>
      <c r="O151" s="146" t="s">
        <v>242</v>
      </c>
      <c r="P151" s="146" t="s">
        <v>242</v>
      </c>
      <c r="Q151" s="153">
        <f t="shared" si="32"/>
        <v>150332472.20000002</v>
      </c>
      <c r="R151" s="146">
        <v>0</v>
      </c>
      <c r="S151" s="146">
        <v>0</v>
      </c>
      <c r="T151" s="146">
        <v>0</v>
      </c>
      <c r="U151" s="146"/>
      <c r="V151" s="146"/>
    </row>
    <row r="152" spans="1:22" ht="31.5" x14ac:dyDescent="0.25">
      <c r="A152" s="143">
        <v>152</v>
      </c>
      <c r="B152" s="151" t="s">
        <v>782</v>
      </c>
      <c r="C152" s="147" t="s">
        <v>361</v>
      </c>
      <c r="D152" s="146" t="s">
        <v>235</v>
      </c>
      <c r="E152" s="147" t="s">
        <v>236</v>
      </c>
      <c r="F152" s="148">
        <v>722400000</v>
      </c>
      <c r="G152" s="149" t="s">
        <v>199</v>
      </c>
      <c r="H152" s="150" t="s">
        <v>237</v>
      </c>
      <c r="I152" s="151" t="s">
        <v>525</v>
      </c>
      <c r="J152" s="151" t="s">
        <v>239</v>
      </c>
      <c r="K152" s="147" t="s">
        <v>783</v>
      </c>
      <c r="L152" s="152" t="s">
        <v>781</v>
      </c>
      <c r="M152" s="146" t="s">
        <v>242</v>
      </c>
      <c r="N152" s="146" t="s">
        <v>242</v>
      </c>
      <c r="O152" s="146" t="s">
        <v>242</v>
      </c>
      <c r="P152" s="146" t="s">
        <v>242</v>
      </c>
      <c r="Q152" s="153">
        <f t="shared" si="32"/>
        <v>72240000</v>
      </c>
      <c r="R152" s="146">
        <v>0</v>
      </c>
      <c r="S152" s="146">
        <v>0</v>
      </c>
      <c r="T152" s="146">
        <v>0</v>
      </c>
      <c r="U152" s="146"/>
      <c r="V152" s="146"/>
    </row>
    <row r="153" spans="1:22" ht="21" x14ac:dyDescent="0.25">
      <c r="A153" s="143">
        <v>153</v>
      </c>
      <c r="B153" s="151" t="s">
        <v>784</v>
      </c>
      <c r="C153" s="147" t="s">
        <v>361</v>
      </c>
      <c r="D153" s="146" t="s">
        <v>235</v>
      </c>
      <c r="E153" s="147" t="s">
        <v>236</v>
      </c>
      <c r="F153" s="148">
        <v>3602410103</v>
      </c>
      <c r="G153" s="149" t="s">
        <v>199</v>
      </c>
      <c r="H153" s="150" t="s">
        <v>237</v>
      </c>
      <c r="I153" s="151" t="s">
        <v>525</v>
      </c>
      <c r="J153" s="151" t="s">
        <v>239</v>
      </c>
      <c r="K153" s="147" t="s">
        <v>785</v>
      </c>
      <c r="L153" s="152" t="s">
        <v>729</v>
      </c>
      <c r="M153" s="146" t="s">
        <v>242</v>
      </c>
      <c r="N153" s="146" t="s">
        <v>242</v>
      </c>
      <c r="O153" s="146" t="s">
        <v>242</v>
      </c>
      <c r="P153" s="146" t="s">
        <v>242</v>
      </c>
      <c r="Q153" s="153">
        <f t="shared" si="32"/>
        <v>360241010.30000001</v>
      </c>
      <c r="R153" s="146">
        <v>0</v>
      </c>
      <c r="S153" s="146">
        <v>0</v>
      </c>
      <c r="T153" s="146">
        <v>0</v>
      </c>
      <c r="U153" s="146"/>
      <c r="V153" s="146"/>
    </row>
    <row r="154" spans="1:22" ht="21" x14ac:dyDescent="0.25">
      <c r="A154" s="143">
        <v>154</v>
      </c>
      <c r="B154" s="151" t="s">
        <v>786</v>
      </c>
      <c r="C154" s="149" t="s">
        <v>351</v>
      </c>
      <c r="D154" s="146" t="s">
        <v>235</v>
      </c>
      <c r="E154" s="147" t="s">
        <v>236</v>
      </c>
      <c r="F154" s="148">
        <v>600000000</v>
      </c>
      <c r="G154" s="149" t="s">
        <v>199</v>
      </c>
      <c r="H154" s="150" t="s">
        <v>237</v>
      </c>
      <c r="I154" s="151" t="s">
        <v>525</v>
      </c>
      <c r="J154" s="151" t="s">
        <v>239</v>
      </c>
      <c r="K154" s="147" t="s">
        <v>787</v>
      </c>
      <c r="L154" s="147" t="s">
        <v>729</v>
      </c>
      <c r="M154" s="146" t="s">
        <v>242</v>
      </c>
      <c r="N154" s="146" t="s">
        <v>242</v>
      </c>
      <c r="O154" s="146" t="s">
        <v>242</v>
      </c>
      <c r="P154" s="146" t="s">
        <v>242</v>
      </c>
      <c r="Q154" s="153">
        <f t="shared" si="32"/>
        <v>60000000</v>
      </c>
      <c r="R154" s="146">
        <v>0</v>
      </c>
      <c r="S154" s="146">
        <v>0</v>
      </c>
      <c r="T154" s="146">
        <v>0</v>
      </c>
      <c r="U154" s="146"/>
      <c r="V154" s="146"/>
    </row>
    <row r="155" spans="1:22" ht="31.5" x14ac:dyDescent="0.25">
      <c r="A155" s="143">
        <v>155</v>
      </c>
      <c r="B155" s="151" t="s">
        <v>788</v>
      </c>
      <c r="C155" s="147" t="s">
        <v>789</v>
      </c>
      <c r="D155" s="146" t="s">
        <v>235</v>
      </c>
      <c r="E155" s="147" t="s">
        <v>236</v>
      </c>
      <c r="F155" s="148">
        <v>16601159205</v>
      </c>
      <c r="G155" s="149" t="s">
        <v>199</v>
      </c>
      <c r="H155" s="150" t="s">
        <v>237</v>
      </c>
      <c r="I155" s="151" t="s">
        <v>525</v>
      </c>
      <c r="J155" s="151" t="s">
        <v>239</v>
      </c>
      <c r="K155" s="147" t="s">
        <v>790</v>
      </c>
      <c r="L155" s="152" t="s">
        <v>791</v>
      </c>
      <c r="M155" s="146" t="s">
        <v>242</v>
      </c>
      <c r="N155" s="146" t="s">
        <v>242</v>
      </c>
      <c r="O155" s="146" t="s">
        <v>242</v>
      </c>
      <c r="P155" s="146" t="s">
        <v>242</v>
      </c>
      <c r="Q155" s="153">
        <f t="shared" si="32"/>
        <v>1660115920.5</v>
      </c>
      <c r="R155" s="146">
        <v>0</v>
      </c>
      <c r="S155" s="146">
        <v>0</v>
      </c>
      <c r="T155" s="146">
        <v>0</v>
      </c>
      <c r="U155" s="146"/>
      <c r="V155" s="146"/>
    </row>
    <row r="156" spans="1:22" ht="31.5" x14ac:dyDescent="0.25">
      <c r="A156" s="143">
        <v>156</v>
      </c>
      <c r="B156" s="151" t="s">
        <v>792</v>
      </c>
      <c r="C156" s="147" t="s">
        <v>658</v>
      </c>
      <c r="D156" s="146" t="s">
        <v>235</v>
      </c>
      <c r="E156" s="147" t="s">
        <v>236</v>
      </c>
      <c r="F156" s="148">
        <v>808370000</v>
      </c>
      <c r="G156" s="149" t="s">
        <v>199</v>
      </c>
      <c r="H156" s="150" t="s">
        <v>237</v>
      </c>
      <c r="I156" s="151" t="s">
        <v>525</v>
      </c>
      <c r="J156" s="151" t="s">
        <v>239</v>
      </c>
      <c r="K156" s="147" t="s">
        <v>793</v>
      </c>
      <c r="L156" s="152" t="s">
        <v>710</v>
      </c>
      <c r="M156" s="146" t="s">
        <v>242</v>
      </c>
      <c r="N156" s="146" t="s">
        <v>242</v>
      </c>
      <c r="O156" s="146" t="s">
        <v>242</v>
      </c>
      <c r="P156" s="146" t="s">
        <v>242</v>
      </c>
      <c r="Q156" s="153">
        <f t="shared" si="32"/>
        <v>80837000</v>
      </c>
      <c r="R156" s="146">
        <v>0</v>
      </c>
      <c r="S156" s="146">
        <v>0</v>
      </c>
      <c r="T156" s="146">
        <v>0</v>
      </c>
      <c r="U156" s="146"/>
      <c r="V156" s="146"/>
    </row>
    <row r="157" spans="1:22" ht="21" x14ac:dyDescent="0.25">
      <c r="A157" s="143">
        <v>157</v>
      </c>
      <c r="B157" s="151" t="s">
        <v>794</v>
      </c>
      <c r="C157" s="147" t="s">
        <v>361</v>
      </c>
      <c r="D157" s="146" t="s">
        <v>235</v>
      </c>
      <c r="E157" s="147" t="s">
        <v>236</v>
      </c>
      <c r="F157" s="148">
        <v>3100000000</v>
      </c>
      <c r="G157" s="149" t="s">
        <v>199</v>
      </c>
      <c r="H157" s="150" t="s">
        <v>237</v>
      </c>
      <c r="I157" s="151" t="s">
        <v>525</v>
      </c>
      <c r="J157" s="151" t="s">
        <v>239</v>
      </c>
      <c r="K157" s="147" t="s">
        <v>795</v>
      </c>
      <c r="L157" s="152" t="s">
        <v>729</v>
      </c>
      <c r="M157" s="146" t="s">
        <v>242</v>
      </c>
      <c r="N157" s="146" t="s">
        <v>242</v>
      </c>
      <c r="O157" s="146" t="s">
        <v>242</v>
      </c>
      <c r="P157" s="146" t="s">
        <v>242</v>
      </c>
      <c r="Q157" s="153">
        <f t="shared" si="32"/>
        <v>310000000</v>
      </c>
      <c r="R157" s="146">
        <v>0</v>
      </c>
      <c r="S157" s="146">
        <v>0</v>
      </c>
      <c r="T157" s="146">
        <v>0</v>
      </c>
      <c r="U157" s="146"/>
      <c r="V157" s="146"/>
    </row>
    <row r="158" spans="1:22" ht="21" x14ac:dyDescent="0.25">
      <c r="A158" s="143">
        <v>158</v>
      </c>
      <c r="B158" s="151" t="s">
        <v>796</v>
      </c>
      <c r="C158" s="147" t="s">
        <v>797</v>
      </c>
      <c r="D158" s="146" t="s">
        <v>235</v>
      </c>
      <c r="E158" s="147" t="s">
        <v>236</v>
      </c>
      <c r="F158" s="148">
        <v>1501802252</v>
      </c>
      <c r="G158" s="149" t="s">
        <v>199</v>
      </c>
      <c r="H158" s="150" t="s">
        <v>237</v>
      </c>
      <c r="I158" s="151" t="s">
        <v>525</v>
      </c>
      <c r="J158" s="151" t="s">
        <v>239</v>
      </c>
      <c r="K158" s="147" t="s">
        <v>798</v>
      </c>
      <c r="L158" s="152" t="s">
        <v>799</v>
      </c>
      <c r="M158" s="146" t="s">
        <v>242</v>
      </c>
      <c r="N158" s="146" t="s">
        <v>242</v>
      </c>
      <c r="O158" s="146" t="s">
        <v>242</v>
      </c>
      <c r="P158" s="146" t="s">
        <v>242</v>
      </c>
      <c r="Q158" s="153">
        <f t="shared" si="32"/>
        <v>150180225.20000002</v>
      </c>
      <c r="R158" s="146">
        <v>0</v>
      </c>
      <c r="S158" s="146">
        <v>0</v>
      </c>
      <c r="T158" s="146">
        <v>0</v>
      </c>
      <c r="U158" s="146"/>
      <c r="V158" s="146"/>
    </row>
    <row r="159" spans="1:22" ht="31.5" x14ac:dyDescent="0.25">
      <c r="A159" s="143">
        <v>159</v>
      </c>
      <c r="B159" s="151" t="s">
        <v>800</v>
      </c>
      <c r="C159" s="147" t="s">
        <v>576</v>
      </c>
      <c r="D159" s="146" t="s">
        <v>235</v>
      </c>
      <c r="E159" s="147" t="s">
        <v>236</v>
      </c>
      <c r="F159" s="148">
        <v>1757041230</v>
      </c>
      <c r="G159" s="149" t="s">
        <v>199</v>
      </c>
      <c r="H159" s="150" t="s">
        <v>237</v>
      </c>
      <c r="I159" s="151" t="s">
        <v>525</v>
      </c>
      <c r="J159" s="151" t="s">
        <v>239</v>
      </c>
      <c r="K159" s="147" t="s">
        <v>801</v>
      </c>
      <c r="L159" s="152" t="s">
        <v>710</v>
      </c>
      <c r="M159" s="146" t="s">
        <v>242</v>
      </c>
      <c r="N159" s="146" t="s">
        <v>242</v>
      </c>
      <c r="O159" s="146" t="s">
        <v>242</v>
      </c>
      <c r="P159" s="146" t="s">
        <v>242</v>
      </c>
      <c r="Q159" s="153">
        <f t="shared" si="32"/>
        <v>175704123</v>
      </c>
      <c r="R159" s="146">
        <v>0</v>
      </c>
      <c r="S159" s="146">
        <v>0</v>
      </c>
      <c r="T159" s="146">
        <v>0</v>
      </c>
      <c r="U159" s="146"/>
      <c r="V159" s="146"/>
    </row>
    <row r="160" spans="1:22" ht="31.5" x14ac:dyDescent="0.25">
      <c r="A160" s="143">
        <v>160</v>
      </c>
      <c r="B160" s="151" t="s">
        <v>802</v>
      </c>
      <c r="C160" s="147" t="s">
        <v>658</v>
      </c>
      <c r="D160" s="146" t="s">
        <v>235</v>
      </c>
      <c r="E160" s="147" t="s">
        <v>236</v>
      </c>
      <c r="F160" s="148">
        <v>2321883548</v>
      </c>
      <c r="G160" s="149" t="s">
        <v>199</v>
      </c>
      <c r="H160" s="150" t="s">
        <v>237</v>
      </c>
      <c r="I160" s="151" t="s">
        <v>525</v>
      </c>
      <c r="J160" s="151" t="s">
        <v>239</v>
      </c>
      <c r="K160" s="147" t="s">
        <v>803</v>
      </c>
      <c r="L160" s="152" t="s">
        <v>710</v>
      </c>
      <c r="M160" s="146" t="s">
        <v>242</v>
      </c>
      <c r="N160" s="146" t="s">
        <v>242</v>
      </c>
      <c r="O160" s="146" t="s">
        <v>242</v>
      </c>
      <c r="P160" s="146" t="s">
        <v>242</v>
      </c>
      <c r="Q160" s="153">
        <f t="shared" si="32"/>
        <v>232188354.80000001</v>
      </c>
      <c r="R160" s="146">
        <v>0</v>
      </c>
      <c r="S160" s="146">
        <v>0</v>
      </c>
      <c r="T160" s="146">
        <v>0</v>
      </c>
      <c r="U160" s="146"/>
      <c r="V160" s="146"/>
    </row>
    <row r="161" spans="1:22" ht="21" x14ac:dyDescent="0.25">
      <c r="A161" s="143">
        <v>161</v>
      </c>
      <c r="B161" s="151" t="s">
        <v>804</v>
      </c>
      <c r="C161" s="147" t="s">
        <v>361</v>
      </c>
      <c r="D161" s="146" t="s">
        <v>235</v>
      </c>
      <c r="E161" s="147" t="s">
        <v>236</v>
      </c>
      <c r="F161" s="148">
        <v>976436945</v>
      </c>
      <c r="G161" s="149" t="s">
        <v>199</v>
      </c>
      <c r="H161" s="150" t="s">
        <v>237</v>
      </c>
      <c r="I161" s="151" t="s">
        <v>525</v>
      </c>
      <c r="J161" s="151" t="s">
        <v>239</v>
      </c>
      <c r="K161" s="147" t="s">
        <v>805</v>
      </c>
      <c r="L161" s="152" t="s">
        <v>799</v>
      </c>
      <c r="M161" s="146" t="s">
        <v>242</v>
      </c>
      <c r="N161" s="146" t="s">
        <v>242</v>
      </c>
      <c r="O161" s="146" t="s">
        <v>242</v>
      </c>
      <c r="P161" s="146" t="s">
        <v>242</v>
      </c>
      <c r="Q161" s="153">
        <f t="shared" si="32"/>
        <v>97643694.5</v>
      </c>
      <c r="R161" s="146">
        <v>0</v>
      </c>
      <c r="S161" s="146">
        <v>0</v>
      </c>
      <c r="T161" s="146">
        <v>0</v>
      </c>
      <c r="U161" s="146"/>
      <c r="V161" s="146"/>
    </row>
    <row r="162" spans="1:22" ht="21" x14ac:dyDescent="0.25">
      <c r="A162" s="143">
        <v>162</v>
      </c>
      <c r="B162" s="151" t="s">
        <v>806</v>
      </c>
      <c r="C162" s="147" t="s">
        <v>807</v>
      </c>
      <c r="D162" s="146" t="s">
        <v>235</v>
      </c>
      <c r="E162" s="147" t="s">
        <v>236</v>
      </c>
      <c r="F162" s="148">
        <v>1637055496</v>
      </c>
      <c r="G162" s="149" t="s">
        <v>199</v>
      </c>
      <c r="H162" s="150" t="s">
        <v>237</v>
      </c>
      <c r="I162" s="151" t="s">
        <v>525</v>
      </c>
      <c r="J162" s="151" t="s">
        <v>239</v>
      </c>
      <c r="K162" s="147" t="s">
        <v>808</v>
      </c>
      <c r="L162" s="152" t="s">
        <v>264</v>
      </c>
      <c r="M162" s="146" t="s">
        <v>242</v>
      </c>
      <c r="N162" s="146" t="s">
        <v>242</v>
      </c>
      <c r="O162" s="146" t="s">
        <v>242</v>
      </c>
      <c r="P162" s="146" t="s">
        <v>242</v>
      </c>
      <c r="Q162" s="153">
        <f t="shared" si="32"/>
        <v>163705549.60000002</v>
      </c>
      <c r="R162" s="146">
        <v>0</v>
      </c>
      <c r="S162" s="146">
        <v>0</v>
      </c>
      <c r="T162" s="146">
        <v>0</v>
      </c>
      <c r="U162" s="146"/>
      <c r="V162" s="146"/>
    </row>
    <row r="163" spans="1:22" ht="31.5" x14ac:dyDescent="0.25">
      <c r="A163" s="143">
        <v>163</v>
      </c>
      <c r="B163" s="151" t="s">
        <v>809</v>
      </c>
      <c r="C163" s="147" t="s">
        <v>662</v>
      </c>
      <c r="D163" s="146" t="s">
        <v>235</v>
      </c>
      <c r="E163" s="147" t="s">
        <v>236</v>
      </c>
      <c r="F163" s="148">
        <v>1865000</v>
      </c>
      <c r="G163" s="149" t="s">
        <v>199</v>
      </c>
      <c r="H163" s="150" t="s">
        <v>237</v>
      </c>
      <c r="I163" s="151" t="s">
        <v>525</v>
      </c>
      <c r="J163" s="151" t="s">
        <v>239</v>
      </c>
      <c r="K163" s="147" t="s">
        <v>810</v>
      </c>
      <c r="L163" s="152" t="s">
        <v>710</v>
      </c>
      <c r="M163" s="146" t="s">
        <v>242</v>
      </c>
      <c r="N163" s="146" t="s">
        <v>242</v>
      </c>
      <c r="O163" s="146" t="s">
        <v>242</v>
      </c>
      <c r="P163" s="146" t="s">
        <v>242</v>
      </c>
      <c r="Q163" s="153">
        <f t="shared" si="32"/>
        <v>186500</v>
      </c>
      <c r="R163" s="146">
        <v>0</v>
      </c>
      <c r="S163" s="146">
        <v>0</v>
      </c>
      <c r="T163" s="146">
        <v>0</v>
      </c>
      <c r="U163" s="146"/>
      <c r="V163" s="146"/>
    </row>
    <row r="164" spans="1:22" ht="31.5" x14ac:dyDescent="0.25">
      <c r="A164" s="143">
        <v>164</v>
      </c>
      <c r="B164" s="151" t="s">
        <v>811</v>
      </c>
      <c r="C164" s="147" t="s">
        <v>567</v>
      </c>
      <c r="D164" s="146" t="s">
        <v>235</v>
      </c>
      <c r="E164" s="147" t="s">
        <v>236</v>
      </c>
      <c r="F164" s="148">
        <v>3600000000</v>
      </c>
      <c r="G164" s="149" t="s">
        <v>200</v>
      </c>
      <c r="H164" s="150" t="s">
        <v>237</v>
      </c>
      <c r="I164" s="151" t="s">
        <v>812</v>
      </c>
      <c r="J164" s="151" t="s">
        <v>285</v>
      </c>
      <c r="K164" s="147" t="s">
        <v>813</v>
      </c>
      <c r="L164" s="152" t="s">
        <v>814</v>
      </c>
      <c r="M164" s="146" t="s">
        <v>242</v>
      </c>
      <c r="N164" s="146" t="s">
        <v>242</v>
      </c>
      <c r="O164" s="146" t="s">
        <v>242</v>
      </c>
      <c r="P164" s="146" t="s">
        <v>242</v>
      </c>
      <c r="Q164" s="157">
        <f>+F164*50%</f>
        <v>1800000000</v>
      </c>
      <c r="R164" s="157">
        <f>+Q164</f>
        <v>1800000000</v>
      </c>
      <c r="S164" s="157">
        <v>0</v>
      </c>
      <c r="T164" s="157">
        <f>+R164</f>
        <v>1800000000</v>
      </c>
      <c r="U164" s="146"/>
      <c r="V164" s="149"/>
    </row>
    <row r="165" spans="1:22" ht="31.5" x14ac:dyDescent="0.25">
      <c r="A165" s="143">
        <v>165</v>
      </c>
      <c r="B165" s="151" t="s">
        <v>815</v>
      </c>
      <c r="C165" s="147" t="s">
        <v>468</v>
      </c>
      <c r="D165" s="146" t="s">
        <v>235</v>
      </c>
      <c r="E165" s="147" t="s">
        <v>236</v>
      </c>
      <c r="F165" s="148">
        <v>4300000000</v>
      </c>
      <c r="G165" s="149" t="s">
        <v>199</v>
      </c>
      <c r="H165" s="150" t="s">
        <v>237</v>
      </c>
      <c r="I165" s="151" t="s">
        <v>525</v>
      </c>
      <c r="J165" s="151" t="s">
        <v>239</v>
      </c>
      <c r="K165" s="147" t="s">
        <v>816</v>
      </c>
      <c r="L165" s="152" t="s">
        <v>817</v>
      </c>
      <c r="M165" s="146" t="s">
        <v>242</v>
      </c>
      <c r="N165" s="146" t="s">
        <v>242</v>
      </c>
      <c r="O165" s="146" t="s">
        <v>242</v>
      </c>
      <c r="P165" s="146" t="s">
        <v>242</v>
      </c>
      <c r="Q165" s="153">
        <f>+F165*J165</f>
        <v>430000000</v>
      </c>
      <c r="R165" s="146">
        <v>0</v>
      </c>
      <c r="S165" s="146">
        <v>0</v>
      </c>
      <c r="T165" s="146">
        <v>0</v>
      </c>
      <c r="U165" s="146"/>
      <c r="V165" s="146"/>
    </row>
    <row r="166" spans="1:22" ht="21" x14ac:dyDescent="0.25">
      <c r="A166" s="143">
        <v>166</v>
      </c>
      <c r="B166" s="151" t="s">
        <v>818</v>
      </c>
      <c r="C166" s="147" t="s">
        <v>567</v>
      </c>
      <c r="D166" s="146" t="s">
        <v>235</v>
      </c>
      <c r="E166" s="147" t="s">
        <v>236</v>
      </c>
      <c r="F166" s="148">
        <v>2580237800</v>
      </c>
      <c r="G166" s="149" t="s">
        <v>200</v>
      </c>
      <c r="H166" s="150" t="s">
        <v>237</v>
      </c>
      <c r="I166" s="151" t="s">
        <v>812</v>
      </c>
      <c r="J166" s="151" t="s">
        <v>285</v>
      </c>
      <c r="K166" s="147" t="s">
        <v>819</v>
      </c>
      <c r="L166" s="152" t="s">
        <v>501</v>
      </c>
      <c r="M166" s="146" t="s">
        <v>242</v>
      </c>
      <c r="N166" s="146" t="s">
        <v>242</v>
      </c>
      <c r="O166" s="146" t="s">
        <v>242</v>
      </c>
      <c r="P166" s="146" t="s">
        <v>242</v>
      </c>
      <c r="Q166" s="157">
        <f>+F166*50%</f>
        <v>1290118900</v>
      </c>
      <c r="R166" s="157">
        <f>+Q166</f>
        <v>1290118900</v>
      </c>
      <c r="S166" s="157">
        <v>0</v>
      </c>
      <c r="T166" s="157">
        <f>+R166</f>
        <v>1290118900</v>
      </c>
      <c r="U166" s="146"/>
      <c r="V166" s="149"/>
    </row>
    <row r="167" spans="1:22" ht="21" x14ac:dyDescent="0.25">
      <c r="A167" s="143">
        <v>167</v>
      </c>
      <c r="B167" s="151" t="s">
        <v>820</v>
      </c>
      <c r="C167" s="147" t="s">
        <v>821</v>
      </c>
      <c r="D167" s="146" t="s">
        <v>235</v>
      </c>
      <c r="E167" s="147" t="s">
        <v>236</v>
      </c>
      <c r="F167" s="148">
        <v>3400000000</v>
      </c>
      <c r="G167" s="149" t="s">
        <v>199</v>
      </c>
      <c r="H167" s="150" t="s">
        <v>237</v>
      </c>
      <c r="I167" s="151" t="s">
        <v>525</v>
      </c>
      <c r="J167" s="151" t="s">
        <v>239</v>
      </c>
      <c r="K167" s="147" t="s">
        <v>822</v>
      </c>
      <c r="L167" s="152" t="s">
        <v>729</v>
      </c>
      <c r="M167" s="146" t="s">
        <v>242</v>
      </c>
      <c r="N167" s="146" t="s">
        <v>242</v>
      </c>
      <c r="O167" s="146" t="s">
        <v>242</v>
      </c>
      <c r="P167" s="146" t="s">
        <v>242</v>
      </c>
      <c r="Q167" s="153">
        <f t="shared" ref="Q167:Q169" si="33">+F167*J167</f>
        <v>340000000</v>
      </c>
      <c r="R167" s="146">
        <v>0</v>
      </c>
      <c r="S167" s="146">
        <v>0</v>
      </c>
      <c r="T167" s="146">
        <v>0</v>
      </c>
      <c r="U167" s="146"/>
      <c r="V167" s="146"/>
    </row>
    <row r="168" spans="1:22" ht="21" x14ac:dyDescent="0.25">
      <c r="A168" s="143">
        <v>168</v>
      </c>
      <c r="B168" s="151" t="s">
        <v>823</v>
      </c>
      <c r="C168" s="147" t="s">
        <v>567</v>
      </c>
      <c r="D168" s="146" t="s">
        <v>235</v>
      </c>
      <c r="E168" s="147" t="s">
        <v>236</v>
      </c>
      <c r="F168" s="148">
        <v>2800000000</v>
      </c>
      <c r="G168" s="149" t="s">
        <v>199</v>
      </c>
      <c r="H168" s="150" t="s">
        <v>237</v>
      </c>
      <c r="I168" s="151" t="s">
        <v>525</v>
      </c>
      <c r="J168" s="151" t="s">
        <v>239</v>
      </c>
      <c r="K168" s="147" t="s">
        <v>824</v>
      </c>
      <c r="L168" s="152" t="s">
        <v>264</v>
      </c>
      <c r="M168" s="146" t="s">
        <v>242</v>
      </c>
      <c r="N168" s="146" t="s">
        <v>242</v>
      </c>
      <c r="O168" s="146" t="s">
        <v>242</v>
      </c>
      <c r="P168" s="146" t="s">
        <v>242</v>
      </c>
      <c r="Q168" s="153">
        <f t="shared" si="33"/>
        <v>280000000</v>
      </c>
      <c r="R168" s="146">
        <v>0</v>
      </c>
      <c r="S168" s="146">
        <v>0</v>
      </c>
      <c r="T168" s="146">
        <v>0</v>
      </c>
      <c r="U168" s="146"/>
      <c r="V168" s="146"/>
    </row>
    <row r="169" spans="1:22" ht="31.5" x14ac:dyDescent="0.25">
      <c r="A169" s="143">
        <v>169</v>
      </c>
      <c r="B169" s="151" t="s">
        <v>825</v>
      </c>
      <c r="C169" s="147" t="s">
        <v>826</v>
      </c>
      <c r="D169" s="146" t="s">
        <v>235</v>
      </c>
      <c r="E169" s="147" t="s">
        <v>236</v>
      </c>
      <c r="F169" s="148">
        <v>800000000</v>
      </c>
      <c r="G169" s="149" t="s">
        <v>199</v>
      </c>
      <c r="H169" s="150" t="s">
        <v>237</v>
      </c>
      <c r="I169" s="151" t="s">
        <v>525</v>
      </c>
      <c r="J169" s="151" t="s">
        <v>239</v>
      </c>
      <c r="K169" s="147" t="s">
        <v>827</v>
      </c>
      <c r="L169" s="152" t="s">
        <v>710</v>
      </c>
      <c r="M169" s="146" t="s">
        <v>242</v>
      </c>
      <c r="N169" s="146" t="s">
        <v>242</v>
      </c>
      <c r="O169" s="146" t="s">
        <v>242</v>
      </c>
      <c r="P169" s="146" t="s">
        <v>242</v>
      </c>
      <c r="Q169" s="153">
        <f t="shared" si="33"/>
        <v>80000000</v>
      </c>
      <c r="R169" s="146">
        <v>0</v>
      </c>
      <c r="S169" s="146">
        <v>0</v>
      </c>
      <c r="T169" s="146">
        <v>0</v>
      </c>
      <c r="U169" s="146"/>
      <c r="V169" s="146"/>
    </row>
    <row r="170" spans="1:22" ht="31.5" x14ac:dyDescent="0.25">
      <c r="A170" s="143">
        <v>170</v>
      </c>
      <c r="B170" s="151" t="s">
        <v>828</v>
      </c>
      <c r="C170" s="147" t="s">
        <v>829</v>
      </c>
      <c r="D170" s="146" t="s">
        <v>235</v>
      </c>
      <c r="E170" s="147" t="s">
        <v>267</v>
      </c>
      <c r="F170" s="148">
        <v>1314104160</v>
      </c>
      <c r="G170" s="149" t="s">
        <v>200</v>
      </c>
      <c r="H170" s="150" t="s">
        <v>237</v>
      </c>
      <c r="I170" s="151" t="s">
        <v>499</v>
      </c>
      <c r="J170" s="151" t="s">
        <v>285</v>
      </c>
      <c r="K170" s="147" t="s">
        <v>830</v>
      </c>
      <c r="L170" s="152" t="s">
        <v>505</v>
      </c>
      <c r="M170" s="146" t="s">
        <v>242</v>
      </c>
      <c r="N170" s="146" t="s">
        <v>242</v>
      </c>
      <c r="O170" s="146" t="s">
        <v>242</v>
      </c>
      <c r="P170" s="146" t="s">
        <v>242</v>
      </c>
      <c r="Q170" s="157">
        <f>+F170*50%</f>
        <v>657052080</v>
      </c>
      <c r="R170" s="157">
        <f>+Q170</f>
        <v>657052080</v>
      </c>
      <c r="S170" s="157">
        <v>0</v>
      </c>
      <c r="T170" s="157">
        <f>+R170</f>
        <v>657052080</v>
      </c>
      <c r="U170" s="146"/>
      <c r="V170" s="149"/>
    </row>
    <row r="171" spans="1:22" ht="31.5" x14ac:dyDescent="0.25">
      <c r="A171" s="143">
        <v>171</v>
      </c>
      <c r="B171" s="151" t="s">
        <v>831</v>
      </c>
      <c r="C171" s="147" t="s">
        <v>567</v>
      </c>
      <c r="D171" s="146" t="s">
        <v>235</v>
      </c>
      <c r="E171" s="147" t="s">
        <v>236</v>
      </c>
      <c r="F171" s="148">
        <v>1800000000</v>
      </c>
      <c r="G171" s="149" t="s">
        <v>199</v>
      </c>
      <c r="H171" s="150" t="s">
        <v>237</v>
      </c>
      <c r="I171" s="151" t="s">
        <v>525</v>
      </c>
      <c r="J171" s="151" t="s">
        <v>239</v>
      </c>
      <c r="K171" s="147" t="s">
        <v>832</v>
      </c>
      <c r="L171" s="152" t="s">
        <v>833</v>
      </c>
      <c r="M171" s="146" t="s">
        <v>242</v>
      </c>
      <c r="N171" s="146" t="s">
        <v>242</v>
      </c>
      <c r="O171" s="146" t="s">
        <v>242</v>
      </c>
      <c r="P171" s="146" t="s">
        <v>242</v>
      </c>
      <c r="Q171" s="153">
        <f t="shared" ref="Q171:Q173" si="34">+F171*J171</f>
        <v>180000000</v>
      </c>
      <c r="R171" s="146">
        <v>0</v>
      </c>
      <c r="S171" s="146">
        <v>0</v>
      </c>
      <c r="T171" s="146">
        <v>0</v>
      </c>
      <c r="U171" s="146"/>
      <c r="V171" s="146"/>
    </row>
    <row r="172" spans="1:22" ht="21" x14ac:dyDescent="0.25">
      <c r="A172" s="143">
        <v>172</v>
      </c>
      <c r="B172" s="151" t="s">
        <v>834</v>
      </c>
      <c r="C172" s="147" t="s">
        <v>835</v>
      </c>
      <c r="D172" s="146" t="s">
        <v>235</v>
      </c>
      <c r="E172" s="147" t="s">
        <v>236</v>
      </c>
      <c r="F172" s="148">
        <v>6883829260</v>
      </c>
      <c r="G172" s="149" t="s">
        <v>199</v>
      </c>
      <c r="H172" s="150" t="s">
        <v>237</v>
      </c>
      <c r="I172" s="151" t="s">
        <v>525</v>
      </c>
      <c r="J172" s="151" t="s">
        <v>239</v>
      </c>
      <c r="K172" s="147" t="s">
        <v>836</v>
      </c>
      <c r="L172" s="152" t="s">
        <v>704</v>
      </c>
      <c r="M172" s="146" t="s">
        <v>242</v>
      </c>
      <c r="N172" s="146" t="s">
        <v>242</v>
      </c>
      <c r="O172" s="146" t="s">
        <v>242</v>
      </c>
      <c r="P172" s="146" t="s">
        <v>242</v>
      </c>
      <c r="Q172" s="153">
        <f t="shared" si="34"/>
        <v>688382926</v>
      </c>
      <c r="R172" s="146">
        <v>0</v>
      </c>
      <c r="S172" s="146">
        <v>0</v>
      </c>
      <c r="T172" s="146">
        <v>0</v>
      </c>
      <c r="U172" s="146"/>
      <c r="V172" s="146"/>
    </row>
    <row r="173" spans="1:22" ht="31.5" x14ac:dyDescent="0.25">
      <c r="A173" s="143">
        <v>173</v>
      </c>
      <c r="B173" s="151" t="s">
        <v>837</v>
      </c>
      <c r="C173" s="147" t="s">
        <v>421</v>
      </c>
      <c r="D173" s="146" t="s">
        <v>235</v>
      </c>
      <c r="E173" s="147" t="s">
        <v>236</v>
      </c>
      <c r="F173" s="148">
        <v>3788176728</v>
      </c>
      <c r="G173" s="149" t="s">
        <v>199</v>
      </c>
      <c r="H173" s="150" t="s">
        <v>237</v>
      </c>
      <c r="I173" s="151" t="s">
        <v>525</v>
      </c>
      <c r="J173" s="151" t="s">
        <v>239</v>
      </c>
      <c r="K173" s="147" t="s">
        <v>838</v>
      </c>
      <c r="L173" s="152" t="s">
        <v>839</v>
      </c>
      <c r="M173" s="146" t="s">
        <v>242</v>
      </c>
      <c r="N173" s="146" t="s">
        <v>242</v>
      </c>
      <c r="O173" s="146" t="s">
        <v>242</v>
      </c>
      <c r="P173" s="146" t="s">
        <v>242</v>
      </c>
      <c r="Q173" s="153">
        <f t="shared" si="34"/>
        <v>378817672.80000001</v>
      </c>
      <c r="R173" s="146">
        <v>0</v>
      </c>
      <c r="S173" s="146">
        <v>0</v>
      </c>
      <c r="T173" s="146">
        <v>0</v>
      </c>
      <c r="U173" s="146"/>
      <c r="V173" s="146"/>
    </row>
    <row r="174" spans="1:22" ht="31.5" x14ac:dyDescent="0.25">
      <c r="A174" s="143">
        <v>174</v>
      </c>
      <c r="B174" s="151" t="s">
        <v>840</v>
      </c>
      <c r="C174" s="147" t="s">
        <v>567</v>
      </c>
      <c r="D174" s="146" t="s">
        <v>235</v>
      </c>
      <c r="E174" s="147" t="s">
        <v>236</v>
      </c>
      <c r="F174" s="148">
        <v>800000000</v>
      </c>
      <c r="G174" s="149" t="s">
        <v>200</v>
      </c>
      <c r="H174" s="150" t="s">
        <v>237</v>
      </c>
      <c r="I174" s="151" t="s">
        <v>499</v>
      </c>
      <c r="J174" s="151" t="s">
        <v>285</v>
      </c>
      <c r="K174" s="147" t="s">
        <v>841</v>
      </c>
      <c r="L174" s="152" t="s">
        <v>501</v>
      </c>
      <c r="M174" s="146" t="s">
        <v>242</v>
      </c>
      <c r="N174" s="146" t="s">
        <v>242</v>
      </c>
      <c r="O174" s="146" t="s">
        <v>242</v>
      </c>
      <c r="P174" s="146" t="s">
        <v>242</v>
      </c>
      <c r="Q174" s="157">
        <f>+F174*50%</f>
        <v>400000000</v>
      </c>
      <c r="R174" s="157">
        <f>+Q174</f>
        <v>400000000</v>
      </c>
      <c r="S174" s="157">
        <v>0</v>
      </c>
      <c r="T174" s="157">
        <f>+R174</f>
        <v>400000000</v>
      </c>
      <c r="U174" s="146"/>
      <c r="V174" s="149"/>
    </row>
    <row r="175" spans="1:22" ht="21" x14ac:dyDescent="0.25">
      <c r="A175" s="143">
        <v>175</v>
      </c>
      <c r="B175" s="151" t="s">
        <v>842</v>
      </c>
      <c r="C175" s="147" t="s">
        <v>498</v>
      </c>
      <c r="D175" s="146" t="s">
        <v>235</v>
      </c>
      <c r="E175" s="147" t="s">
        <v>267</v>
      </c>
      <c r="F175" s="148">
        <v>4200000000</v>
      </c>
      <c r="G175" s="149" t="s">
        <v>199</v>
      </c>
      <c r="H175" s="150" t="s">
        <v>237</v>
      </c>
      <c r="I175" s="151" t="s">
        <v>525</v>
      </c>
      <c r="J175" s="151" t="s">
        <v>239</v>
      </c>
      <c r="K175" s="147" t="s">
        <v>843</v>
      </c>
      <c r="L175" s="152" t="s">
        <v>394</v>
      </c>
      <c r="M175" s="146" t="s">
        <v>242</v>
      </c>
      <c r="N175" s="146" t="s">
        <v>242</v>
      </c>
      <c r="O175" s="146" t="s">
        <v>242</v>
      </c>
      <c r="P175" s="146" t="s">
        <v>242</v>
      </c>
      <c r="Q175" s="153">
        <f t="shared" ref="Q175:Q178" si="35">+F175*J175</f>
        <v>420000000</v>
      </c>
      <c r="R175" s="146">
        <v>0</v>
      </c>
      <c r="S175" s="146">
        <v>0</v>
      </c>
      <c r="T175" s="146">
        <v>0</v>
      </c>
      <c r="U175" s="146"/>
      <c r="V175" s="146"/>
    </row>
    <row r="176" spans="1:22" ht="31.5" x14ac:dyDescent="0.25">
      <c r="A176" s="143">
        <v>176</v>
      </c>
      <c r="B176" s="151" t="s">
        <v>844</v>
      </c>
      <c r="C176" s="147" t="s">
        <v>845</v>
      </c>
      <c r="D176" s="146" t="s">
        <v>235</v>
      </c>
      <c r="E176" s="147" t="s">
        <v>236</v>
      </c>
      <c r="F176" s="148">
        <v>1677348630</v>
      </c>
      <c r="G176" s="149" t="s">
        <v>199</v>
      </c>
      <c r="H176" s="150" t="s">
        <v>237</v>
      </c>
      <c r="I176" s="151" t="s">
        <v>525</v>
      </c>
      <c r="J176" s="151" t="s">
        <v>239</v>
      </c>
      <c r="K176" s="147" t="s">
        <v>846</v>
      </c>
      <c r="L176" s="152" t="s">
        <v>847</v>
      </c>
      <c r="M176" s="146" t="s">
        <v>242</v>
      </c>
      <c r="N176" s="146" t="s">
        <v>242</v>
      </c>
      <c r="O176" s="146" t="s">
        <v>242</v>
      </c>
      <c r="P176" s="146" t="s">
        <v>242</v>
      </c>
      <c r="Q176" s="153">
        <f t="shared" si="35"/>
        <v>167734863</v>
      </c>
      <c r="R176" s="146">
        <v>0</v>
      </c>
      <c r="S176" s="146">
        <v>0</v>
      </c>
      <c r="T176" s="146">
        <v>0</v>
      </c>
      <c r="U176" s="146"/>
      <c r="V176" s="146"/>
    </row>
    <row r="177" spans="1:22" ht="42" x14ac:dyDescent="0.25">
      <c r="A177" s="143">
        <v>177</v>
      </c>
      <c r="B177" s="151" t="s">
        <v>848</v>
      </c>
      <c r="C177" s="147" t="s">
        <v>849</v>
      </c>
      <c r="D177" s="146" t="s">
        <v>235</v>
      </c>
      <c r="E177" s="147" t="s">
        <v>236</v>
      </c>
      <c r="F177" s="148">
        <v>3558697294</v>
      </c>
      <c r="G177" s="149" t="s">
        <v>199</v>
      </c>
      <c r="H177" s="150" t="s">
        <v>237</v>
      </c>
      <c r="I177" s="151" t="s">
        <v>525</v>
      </c>
      <c r="J177" s="151" t="s">
        <v>239</v>
      </c>
      <c r="K177" s="147" t="s">
        <v>850</v>
      </c>
      <c r="L177" s="152" t="s">
        <v>851</v>
      </c>
      <c r="M177" s="146" t="s">
        <v>242</v>
      </c>
      <c r="N177" s="146" t="s">
        <v>242</v>
      </c>
      <c r="O177" s="146" t="s">
        <v>242</v>
      </c>
      <c r="P177" s="146" t="s">
        <v>242</v>
      </c>
      <c r="Q177" s="153">
        <f t="shared" si="35"/>
        <v>355869729.40000004</v>
      </c>
      <c r="R177" s="146">
        <v>0</v>
      </c>
      <c r="S177" s="146">
        <v>0</v>
      </c>
      <c r="T177" s="146">
        <v>0</v>
      </c>
      <c r="U177" s="146"/>
      <c r="V177" s="146"/>
    </row>
    <row r="178" spans="1:22" ht="31.5" x14ac:dyDescent="0.25">
      <c r="A178" s="143">
        <v>178</v>
      </c>
      <c r="B178" s="151" t="s">
        <v>852</v>
      </c>
      <c r="C178" s="147" t="s">
        <v>853</v>
      </c>
      <c r="D178" s="146" t="s">
        <v>235</v>
      </c>
      <c r="E178" s="147" t="s">
        <v>236</v>
      </c>
      <c r="F178" s="148">
        <v>2419904300</v>
      </c>
      <c r="G178" s="149" t="s">
        <v>199</v>
      </c>
      <c r="H178" s="150" t="s">
        <v>237</v>
      </c>
      <c r="I178" s="151" t="s">
        <v>525</v>
      </c>
      <c r="J178" s="151" t="s">
        <v>239</v>
      </c>
      <c r="K178" s="147" t="s">
        <v>854</v>
      </c>
      <c r="L178" s="152" t="s">
        <v>855</v>
      </c>
      <c r="M178" s="146" t="s">
        <v>242</v>
      </c>
      <c r="N178" s="146" t="s">
        <v>242</v>
      </c>
      <c r="O178" s="146" t="s">
        <v>242</v>
      </c>
      <c r="P178" s="146" t="s">
        <v>242</v>
      </c>
      <c r="Q178" s="153">
        <f t="shared" si="35"/>
        <v>241990430</v>
      </c>
      <c r="R178" s="146">
        <v>0</v>
      </c>
      <c r="S178" s="146">
        <v>0</v>
      </c>
      <c r="T178" s="146">
        <v>0</v>
      </c>
      <c r="U178" s="146"/>
      <c r="V178" s="146"/>
    </row>
    <row r="179" spans="1:22" ht="21" x14ac:dyDescent="0.25">
      <c r="A179" s="143">
        <v>179</v>
      </c>
      <c r="B179" s="151" t="s">
        <v>856</v>
      </c>
      <c r="C179" s="147" t="s">
        <v>829</v>
      </c>
      <c r="D179" s="146" t="s">
        <v>235</v>
      </c>
      <c r="E179" s="147" t="s">
        <v>267</v>
      </c>
      <c r="F179" s="148">
        <v>33022726307</v>
      </c>
      <c r="G179" s="149" t="s">
        <v>200</v>
      </c>
      <c r="H179" s="150" t="s">
        <v>237</v>
      </c>
      <c r="I179" s="151" t="s">
        <v>499</v>
      </c>
      <c r="J179" s="151" t="s">
        <v>285</v>
      </c>
      <c r="K179" s="147" t="s">
        <v>857</v>
      </c>
      <c r="L179" s="152" t="s">
        <v>501</v>
      </c>
      <c r="M179" s="146" t="s">
        <v>242</v>
      </c>
      <c r="N179" s="146" t="s">
        <v>242</v>
      </c>
      <c r="O179" s="146" t="s">
        <v>242</v>
      </c>
      <c r="P179" s="146" t="s">
        <v>242</v>
      </c>
      <c r="Q179" s="157">
        <f>+F179*50%</f>
        <v>16511363153.5</v>
      </c>
      <c r="R179" s="157">
        <f>+Q179</f>
        <v>16511363153.5</v>
      </c>
      <c r="S179" s="157">
        <v>0</v>
      </c>
      <c r="T179" s="157">
        <f>+R179</f>
        <v>16511363153.5</v>
      </c>
      <c r="U179" s="146"/>
      <c r="V179" s="149"/>
    </row>
    <row r="180" spans="1:22" ht="21" x14ac:dyDescent="0.25">
      <c r="A180" s="143">
        <v>180</v>
      </c>
      <c r="B180" s="151" t="s">
        <v>858</v>
      </c>
      <c r="C180" s="147" t="s">
        <v>412</v>
      </c>
      <c r="D180" s="146" t="s">
        <v>235</v>
      </c>
      <c r="E180" s="147" t="s">
        <v>236</v>
      </c>
      <c r="F180" s="148">
        <v>2690078309</v>
      </c>
      <c r="G180" s="149" t="s">
        <v>199</v>
      </c>
      <c r="H180" s="150" t="s">
        <v>237</v>
      </c>
      <c r="I180" s="151" t="s">
        <v>525</v>
      </c>
      <c r="J180" s="151" t="s">
        <v>239</v>
      </c>
      <c r="K180" s="147" t="s">
        <v>859</v>
      </c>
      <c r="L180" s="152" t="s">
        <v>264</v>
      </c>
      <c r="M180" s="146" t="s">
        <v>242</v>
      </c>
      <c r="N180" s="146" t="s">
        <v>242</v>
      </c>
      <c r="O180" s="146" t="s">
        <v>242</v>
      </c>
      <c r="P180" s="146" t="s">
        <v>242</v>
      </c>
      <c r="Q180" s="153">
        <f t="shared" ref="Q180:Q189" si="36">+F180*J180</f>
        <v>269007830.90000004</v>
      </c>
      <c r="R180" s="146">
        <v>0</v>
      </c>
      <c r="S180" s="146">
        <v>0</v>
      </c>
      <c r="T180" s="146">
        <v>0</v>
      </c>
      <c r="U180" s="146"/>
      <c r="V180" s="146"/>
    </row>
    <row r="181" spans="1:22" ht="42" x14ac:dyDescent="0.25">
      <c r="A181" s="143">
        <v>181</v>
      </c>
      <c r="B181" s="151" t="s">
        <v>860</v>
      </c>
      <c r="C181" s="147" t="s">
        <v>498</v>
      </c>
      <c r="D181" s="146" t="s">
        <v>235</v>
      </c>
      <c r="E181" s="147" t="s">
        <v>236</v>
      </c>
      <c r="F181" s="148">
        <v>1162182533</v>
      </c>
      <c r="G181" s="149" t="s">
        <v>199</v>
      </c>
      <c r="H181" s="150" t="s">
        <v>237</v>
      </c>
      <c r="I181" s="151" t="s">
        <v>525</v>
      </c>
      <c r="J181" s="151" t="s">
        <v>239</v>
      </c>
      <c r="K181" s="147" t="s">
        <v>861</v>
      </c>
      <c r="L181" s="152" t="s">
        <v>862</v>
      </c>
      <c r="M181" s="146" t="s">
        <v>242</v>
      </c>
      <c r="N181" s="146" t="s">
        <v>242</v>
      </c>
      <c r="O181" s="146" t="s">
        <v>242</v>
      </c>
      <c r="P181" s="146" t="s">
        <v>242</v>
      </c>
      <c r="Q181" s="153">
        <f t="shared" si="36"/>
        <v>116218253.30000001</v>
      </c>
      <c r="R181" s="146">
        <v>0</v>
      </c>
      <c r="S181" s="146">
        <v>0</v>
      </c>
      <c r="T181" s="146">
        <v>0</v>
      </c>
      <c r="U181" s="146"/>
      <c r="V181" s="146"/>
    </row>
    <row r="182" spans="1:22" ht="21" x14ac:dyDescent="0.25">
      <c r="A182" s="143">
        <v>182</v>
      </c>
      <c r="B182" s="151" t="s">
        <v>863</v>
      </c>
      <c r="C182" s="147" t="s">
        <v>864</v>
      </c>
      <c r="D182" s="146" t="s">
        <v>235</v>
      </c>
      <c r="E182" s="147" t="s">
        <v>236</v>
      </c>
      <c r="F182" s="148">
        <v>1750000000</v>
      </c>
      <c r="G182" s="149" t="s">
        <v>199</v>
      </c>
      <c r="H182" s="150" t="s">
        <v>237</v>
      </c>
      <c r="I182" s="151" t="s">
        <v>525</v>
      </c>
      <c r="J182" s="151" t="s">
        <v>239</v>
      </c>
      <c r="K182" s="147" t="s">
        <v>865</v>
      </c>
      <c r="L182" s="152" t="s">
        <v>866</v>
      </c>
      <c r="M182" s="146" t="s">
        <v>242</v>
      </c>
      <c r="N182" s="146" t="s">
        <v>242</v>
      </c>
      <c r="O182" s="146" t="s">
        <v>242</v>
      </c>
      <c r="P182" s="146" t="s">
        <v>242</v>
      </c>
      <c r="Q182" s="153">
        <f t="shared" si="36"/>
        <v>175000000</v>
      </c>
      <c r="R182" s="146">
        <v>0</v>
      </c>
      <c r="S182" s="146">
        <v>0</v>
      </c>
      <c r="T182" s="146">
        <v>0</v>
      </c>
      <c r="U182" s="146"/>
      <c r="V182" s="146"/>
    </row>
    <row r="183" spans="1:22" ht="31.5" x14ac:dyDescent="0.25">
      <c r="A183" s="143">
        <v>183</v>
      </c>
      <c r="B183" s="151" t="s">
        <v>867</v>
      </c>
      <c r="C183" s="147" t="s">
        <v>498</v>
      </c>
      <c r="D183" s="146" t="s">
        <v>235</v>
      </c>
      <c r="E183" s="147" t="s">
        <v>236</v>
      </c>
      <c r="F183" s="148">
        <v>776600000</v>
      </c>
      <c r="G183" s="149" t="s">
        <v>199</v>
      </c>
      <c r="H183" s="150" t="s">
        <v>237</v>
      </c>
      <c r="I183" s="151" t="s">
        <v>525</v>
      </c>
      <c r="J183" s="151" t="s">
        <v>239</v>
      </c>
      <c r="K183" s="147" t="s">
        <v>868</v>
      </c>
      <c r="L183" s="152" t="s">
        <v>869</v>
      </c>
      <c r="M183" s="146" t="s">
        <v>242</v>
      </c>
      <c r="N183" s="146" t="s">
        <v>242</v>
      </c>
      <c r="O183" s="146" t="s">
        <v>242</v>
      </c>
      <c r="P183" s="146" t="s">
        <v>242</v>
      </c>
      <c r="Q183" s="153">
        <f t="shared" si="36"/>
        <v>77660000</v>
      </c>
      <c r="R183" s="146">
        <v>0</v>
      </c>
      <c r="S183" s="146">
        <v>0</v>
      </c>
      <c r="T183" s="146">
        <v>0</v>
      </c>
      <c r="U183" s="146"/>
      <c r="V183" s="146"/>
    </row>
    <row r="184" spans="1:22" ht="31.5" x14ac:dyDescent="0.25">
      <c r="A184" s="143">
        <v>184</v>
      </c>
      <c r="B184" s="151" t="s">
        <v>870</v>
      </c>
      <c r="C184" s="147" t="s">
        <v>550</v>
      </c>
      <c r="D184" s="146" t="s">
        <v>235</v>
      </c>
      <c r="E184" s="147" t="s">
        <v>236</v>
      </c>
      <c r="F184" s="148">
        <v>500000000</v>
      </c>
      <c r="G184" s="149" t="s">
        <v>199</v>
      </c>
      <c r="H184" s="150" t="s">
        <v>237</v>
      </c>
      <c r="I184" s="151" t="s">
        <v>525</v>
      </c>
      <c r="J184" s="151" t="s">
        <v>239</v>
      </c>
      <c r="K184" s="147" t="s">
        <v>871</v>
      </c>
      <c r="L184" s="152" t="s">
        <v>872</v>
      </c>
      <c r="M184" s="146" t="s">
        <v>242</v>
      </c>
      <c r="N184" s="146" t="s">
        <v>242</v>
      </c>
      <c r="O184" s="146" t="s">
        <v>242</v>
      </c>
      <c r="P184" s="146" t="s">
        <v>242</v>
      </c>
      <c r="Q184" s="153">
        <f t="shared" si="36"/>
        <v>50000000</v>
      </c>
      <c r="R184" s="146">
        <v>0</v>
      </c>
      <c r="S184" s="146">
        <v>0</v>
      </c>
      <c r="T184" s="146">
        <v>0</v>
      </c>
      <c r="U184" s="146"/>
      <c r="V184" s="146"/>
    </row>
    <row r="185" spans="1:22" ht="31.5" x14ac:dyDescent="0.25">
      <c r="A185" s="143">
        <v>185</v>
      </c>
      <c r="B185" s="151" t="s">
        <v>873</v>
      </c>
      <c r="C185" s="147" t="s">
        <v>567</v>
      </c>
      <c r="D185" s="146" t="s">
        <v>235</v>
      </c>
      <c r="E185" s="147" t="s">
        <v>236</v>
      </c>
      <c r="F185" s="148">
        <v>300000000</v>
      </c>
      <c r="G185" s="149" t="s">
        <v>199</v>
      </c>
      <c r="H185" s="150" t="s">
        <v>237</v>
      </c>
      <c r="I185" s="151" t="s">
        <v>525</v>
      </c>
      <c r="J185" s="151" t="s">
        <v>239</v>
      </c>
      <c r="K185" s="147" t="s">
        <v>874</v>
      </c>
      <c r="L185" s="152" t="s">
        <v>872</v>
      </c>
      <c r="M185" s="146" t="s">
        <v>242</v>
      </c>
      <c r="N185" s="146" t="s">
        <v>242</v>
      </c>
      <c r="O185" s="146" t="s">
        <v>242</v>
      </c>
      <c r="P185" s="146" t="s">
        <v>242</v>
      </c>
      <c r="Q185" s="153">
        <f t="shared" si="36"/>
        <v>30000000</v>
      </c>
      <c r="R185" s="146">
        <v>0</v>
      </c>
      <c r="S185" s="146">
        <v>0</v>
      </c>
      <c r="T185" s="146">
        <v>0</v>
      </c>
      <c r="U185" s="146"/>
      <c r="V185" s="146"/>
    </row>
    <row r="186" spans="1:22" ht="31.5" x14ac:dyDescent="0.25">
      <c r="A186" s="143">
        <v>186</v>
      </c>
      <c r="B186" s="151" t="s">
        <v>875</v>
      </c>
      <c r="C186" s="147" t="s">
        <v>876</v>
      </c>
      <c r="D186" s="146" t="s">
        <v>235</v>
      </c>
      <c r="E186" s="147" t="s">
        <v>236</v>
      </c>
      <c r="F186" s="148">
        <v>2500000000</v>
      </c>
      <c r="G186" s="149" t="s">
        <v>199</v>
      </c>
      <c r="H186" s="150" t="s">
        <v>237</v>
      </c>
      <c r="I186" s="151" t="s">
        <v>525</v>
      </c>
      <c r="J186" s="151" t="s">
        <v>239</v>
      </c>
      <c r="K186" s="147" t="s">
        <v>877</v>
      </c>
      <c r="L186" s="152" t="s">
        <v>704</v>
      </c>
      <c r="M186" s="146" t="s">
        <v>242</v>
      </c>
      <c r="N186" s="146" t="s">
        <v>242</v>
      </c>
      <c r="O186" s="146" t="s">
        <v>242</v>
      </c>
      <c r="P186" s="146" t="s">
        <v>242</v>
      </c>
      <c r="Q186" s="153">
        <f t="shared" si="36"/>
        <v>250000000</v>
      </c>
      <c r="R186" s="146">
        <v>0</v>
      </c>
      <c r="S186" s="146">
        <v>0</v>
      </c>
      <c r="T186" s="146">
        <v>0</v>
      </c>
      <c r="U186" s="146"/>
      <c r="V186" s="146"/>
    </row>
    <row r="187" spans="1:22" ht="31.5" x14ac:dyDescent="0.25">
      <c r="A187" s="143">
        <v>187</v>
      </c>
      <c r="B187" s="151" t="s">
        <v>878</v>
      </c>
      <c r="C187" s="147" t="s">
        <v>567</v>
      </c>
      <c r="D187" s="146" t="s">
        <v>235</v>
      </c>
      <c r="E187" s="147" t="s">
        <v>236</v>
      </c>
      <c r="F187" s="148">
        <v>2554610224</v>
      </c>
      <c r="G187" s="149" t="s">
        <v>199</v>
      </c>
      <c r="H187" s="150" t="s">
        <v>237</v>
      </c>
      <c r="I187" s="151" t="s">
        <v>525</v>
      </c>
      <c r="J187" s="151" t="s">
        <v>239</v>
      </c>
      <c r="K187" s="147" t="s">
        <v>879</v>
      </c>
      <c r="L187" s="152" t="s">
        <v>872</v>
      </c>
      <c r="M187" s="146" t="s">
        <v>242</v>
      </c>
      <c r="N187" s="146" t="s">
        <v>242</v>
      </c>
      <c r="O187" s="146" t="s">
        <v>242</v>
      </c>
      <c r="P187" s="146" t="s">
        <v>242</v>
      </c>
      <c r="Q187" s="153">
        <f t="shared" si="36"/>
        <v>255461022.40000001</v>
      </c>
      <c r="R187" s="146">
        <v>0</v>
      </c>
      <c r="S187" s="146">
        <v>0</v>
      </c>
      <c r="T187" s="146">
        <v>0</v>
      </c>
      <c r="U187" s="146"/>
      <c r="V187" s="146"/>
    </row>
    <row r="188" spans="1:22" ht="31.5" x14ac:dyDescent="0.25">
      <c r="A188" s="143">
        <v>188</v>
      </c>
      <c r="B188" s="151" t="s">
        <v>880</v>
      </c>
      <c r="C188" s="147" t="s">
        <v>567</v>
      </c>
      <c r="D188" s="146" t="s">
        <v>235</v>
      </c>
      <c r="E188" s="147" t="s">
        <v>236</v>
      </c>
      <c r="F188" s="148">
        <v>2000192000</v>
      </c>
      <c r="G188" s="149" t="s">
        <v>199</v>
      </c>
      <c r="H188" s="150" t="s">
        <v>237</v>
      </c>
      <c r="I188" s="151" t="s">
        <v>525</v>
      </c>
      <c r="J188" s="151" t="s">
        <v>239</v>
      </c>
      <c r="K188" s="147" t="s">
        <v>881</v>
      </c>
      <c r="L188" s="152" t="s">
        <v>872</v>
      </c>
      <c r="M188" s="146" t="s">
        <v>242</v>
      </c>
      <c r="N188" s="146" t="s">
        <v>242</v>
      </c>
      <c r="O188" s="146" t="s">
        <v>242</v>
      </c>
      <c r="P188" s="146" t="s">
        <v>242</v>
      </c>
      <c r="Q188" s="153">
        <f t="shared" si="36"/>
        <v>200019200</v>
      </c>
      <c r="R188" s="146">
        <v>0</v>
      </c>
      <c r="S188" s="146">
        <v>0</v>
      </c>
      <c r="T188" s="146">
        <v>0</v>
      </c>
      <c r="U188" s="146"/>
      <c r="V188" s="146"/>
    </row>
    <row r="189" spans="1:22" ht="31.5" x14ac:dyDescent="0.25">
      <c r="A189" s="143">
        <v>189</v>
      </c>
      <c r="B189" s="151" t="s">
        <v>882</v>
      </c>
      <c r="C189" s="147" t="s">
        <v>412</v>
      </c>
      <c r="D189" s="146" t="s">
        <v>235</v>
      </c>
      <c r="E189" s="147" t="s">
        <v>236</v>
      </c>
      <c r="F189" s="148">
        <v>890295001</v>
      </c>
      <c r="G189" s="149" t="s">
        <v>199</v>
      </c>
      <c r="H189" s="150" t="s">
        <v>237</v>
      </c>
      <c r="I189" s="151" t="s">
        <v>525</v>
      </c>
      <c r="J189" s="151" t="s">
        <v>239</v>
      </c>
      <c r="K189" s="147" t="s">
        <v>883</v>
      </c>
      <c r="L189" s="152" t="s">
        <v>264</v>
      </c>
      <c r="M189" s="146" t="s">
        <v>242</v>
      </c>
      <c r="N189" s="146" t="s">
        <v>242</v>
      </c>
      <c r="O189" s="146" t="s">
        <v>242</v>
      </c>
      <c r="P189" s="146" t="s">
        <v>242</v>
      </c>
      <c r="Q189" s="153">
        <f t="shared" si="36"/>
        <v>89029500.100000009</v>
      </c>
      <c r="R189" s="146">
        <v>0</v>
      </c>
      <c r="S189" s="146">
        <v>0</v>
      </c>
      <c r="T189" s="146">
        <v>0</v>
      </c>
      <c r="U189" s="146"/>
      <c r="V189" s="146"/>
    </row>
    <row r="190" spans="1:22" ht="21" x14ac:dyDescent="0.25">
      <c r="A190" s="143">
        <v>190</v>
      </c>
      <c r="B190" s="151" t="s">
        <v>884</v>
      </c>
      <c r="C190" s="147" t="s">
        <v>885</v>
      </c>
      <c r="D190" s="146" t="s">
        <v>235</v>
      </c>
      <c r="E190" s="147" t="s">
        <v>236</v>
      </c>
      <c r="F190" s="148">
        <v>400000000</v>
      </c>
      <c r="G190" s="149" t="s">
        <v>200</v>
      </c>
      <c r="H190" s="150" t="s">
        <v>237</v>
      </c>
      <c r="I190" s="151" t="s">
        <v>499</v>
      </c>
      <c r="J190" s="151" t="s">
        <v>285</v>
      </c>
      <c r="K190" s="147" t="s">
        <v>886</v>
      </c>
      <c r="L190" s="152" t="s">
        <v>501</v>
      </c>
      <c r="M190" s="146" t="s">
        <v>242</v>
      </c>
      <c r="N190" s="146" t="s">
        <v>242</v>
      </c>
      <c r="O190" s="146" t="s">
        <v>242</v>
      </c>
      <c r="P190" s="146" t="s">
        <v>242</v>
      </c>
      <c r="Q190" s="157">
        <f>+F190*50%</f>
        <v>200000000</v>
      </c>
      <c r="R190" s="157">
        <f>+Q190</f>
        <v>200000000</v>
      </c>
      <c r="S190" s="157">
        <v>0</v>
      </c>
      <c r="T190" s="157">
        <f>+R190</f>
        <v>200000000</v>
      </c>
      <c r="U190" s="146"/>
      <c r="V190" s="149"/>
    </row>
    <row r="191" spans="1:22" ht="31.5" x14ac:dyDescent="0.25">
      <c r="A191" s="143">
        <v>191</v>
      </c>
      <c r="B191" s="151" t="s">
        <v>887</v>
      </c>
      <c r="C191" s="147" t="s">
        <v>888</v>
      </c>
      <c r="D191" s="146" t="s">
        <v>235</v>
      </c>
      <c r="E191" s="147" t="s">
        <v>236</v>
      </c>
      <c r="F191" s="148">
        <v>919816842</v>
      </c>
      <c r="G191" s="149" t="s">
        <v>199</v>
      </c>
      <c r="H191" s="150" t="s">
        <v>237</v>
      </c>
      <c r="I191" s="151" t="s">
        <v>525</v>
      </c>
      <c r="J191" s="151" t="s">
        <v>239</v>
      </c>
      <c r="K191" s="147" t="s">
        <v>889</v>
      </c>
      <c r="L191" s="152" t="s">
        <v>264</v>
      </c>
      <c r="M191" s="146" t="s">
        <v>242</v>
      </c>
      <c r="N191" s="146" t="s">
        <v>242</v>
      </c>
      <c r="O191" s="146" t="s">
        <v>242</v>
      </c>
      <c r="P191" s="146" t="s">
        <v>242</v>
      </c>
      <c r="Q191" s="153">
        <f t="shared" ref="Q191:Q195" si="37">+F191*J191</f>
        <v>91981684.200000003</v>
      </c>
      <c r="R191" s="146">
        <v>0</v>
      </c>
      <c r="S191" s="146">
        <v>0</v>
      </c>
      <c r="T191" s="146">
        <v>0</v>
      </c>
      <c r="U191" s="146"/>
      <c r="V191" s="146"/>
    </row>
    <row r="192" spans="1:22" ht="31.5" x14ac:dyDescent="0.25">
      <c r="A192" s="143">
        <v>192</v>
      </c>
      <c r="B192" s="151" t="s">
        <v>890</v>
      </c>
      <c r="C192" s="147" t="s">
        <v>829</v>
      </c>
      <c r="D192" s="146" t="s">
        <v>235</v>
      </c>
      <c r="E192" s="147" t="s">
        <v>236</v>
      </c>
      <c r="F192" s="148">
        <v>1600000000</v>
      </c>
      <c r="G192" s="149" t="s">
        <v>199</v>
      </c>
      <c r="H192" s="150" t="s">
        <v>237</v>
      </c>
      <c r="I192" s="151" t="s">
        <v>525</v>
      </c>
      <c r="J192" s="151" t="s">
        <v>239</v>
      </c>
      <c r="K192" s="147" t="s">
        <v>891</v>
      </c>
      <c r="L192" s="152" t="s">
        <v>892</v>
      </c>
      <c r="M192" s="146" t="s">
        <v>242</v>
      </c>
      <c r="N192" s="146" t="s">
        <v>242</v>
      </c>
      <c r="O192" s="146" t="s">
        <v>242</v>
      </c>
      <c r="P192" s="146" t="s">
        <v>242</v>
      </c>
      <c r="Q192" s="153">
        <f t="shared" si="37"/>
        <v>160000000</v>
      </c>
      <c r="R192" s="146">
        <v>0</v>
      </c>
      <c r="S192" s="146">
        <v>0</v>
      </c>
      <c r="T192" s="146">
        <v>0</v>
      </c>
      <c r="U192" s="146"/>
      <c r="V192" s="146"/>
    </row>
    <row r="193" spans="1:22" ht="52.5" x14ac:dyDescent="0.25">
      <c r="A193" s="143">
        <v>193</v>
      </c>
      <c r="B193" s="151" t="s">
        <v>893</v>
      </c>
      <c r="C193" s="147" t="s">
        <v>550</v>
      </c>
      <c r="D193" s="146" t="s">
        <v>235</v>
      </c>
      <c r="E193" s="147" t="s">
        <v>236</v>
      </c>
      <c r="F193" s="148">
        <v>557201638</v>
      </c>
      <c r="G193" s="149" t="s">
        <v>199</v>
      </c>
      <c r="H193" s="150" t="s">
        <v>237</v>
      </c>
      <c r="I193" s="151" t="s">
        <v>525</v>
      </c>
      <c r="J193" s="151" t="s">
        <v>239</v>
      </c>
      <c r="K193" s="147" t="s">
        <v>894</v>
      </c>
      <c r="L193" s="152" t="s">
        <v>895</v>
      </c>
      <c r="M193" s="146" t="s">
        <v>242</v>
      </c>
      <c r="N193" s="146" t="s">
        <v>242</v>
      </c>
      <c r="O193" s="146" t="s">
        <v>242</v>
      </c>
      <c r="P193" s="146" t="s">
        <v>242</v>
      </c>
      <c r="Q193" s="153">
        <f t="shared" si="37"/>
        <v>55720163.800000004</v>
      </c>
      <c r="R193" s="146">
        <v>0</v>
      </c>
      <c r="S193" s="146">
        <v>0</v>
      </c>
      <c r="T193" s="146">
        <v>0</v>
      </c>
      <c r="U193" s="146"/>
      <c r="V193" s="146"/>
    </row>
    <row r="194" spans="1:22" ht="52.5" x14ac:dyDescent="0.25">
      <c r="A194" s="143">
        <v>194</v>
      </c>
      <c r="B194" s="151" t="s">
        <v>896</v>
      </c>
      <c r="C194" s="147" t="s">
        <v>567</v>
      </c>
      <c r="D194" s="146" t="s">
        <v>235</v>
      </c>
      <c r="E194" s="147" t="s">
        <v>236</v>
      </c>
      <c r="F194" s="148">
        <v>852604723</v>
      </c>
      <c r="G194" s="149" t="s">
        <v>199</v>
      </c>
      <c r="H194" s="150" t="s">
        <v>237</v>
      </c>
      <c r="I194" s="151" t="s">
        <v>525</v>
      </c>
      <c r="J194" s="151" t="s">
        <v>239</v>
      </c>
      <c r="K194" s="147" t="s">
        <v>897</v>
      </c>
      <c r="L194" s="152" t="s">
        <v>898</v>
      </c>
      <c r="M194" s="146" t="s">
        <v>242</v>
      </c>
      <c r="N194" s="146" t="s">
        <v>242</v>
      </c>
      <c r="O194" s="146" t="s">
        <v>242</v>
      </c>
      <c r="P194" s="146" t="s">
        <v>242</v>
      </c>
      <c r="Q194" s="153">
        <f t="shared" si="37"/>
        <v>85260472.300000012</v>
      </c>
      <c r="R194" s="146">
        <v>0</v>
      </c>
      <c r="S194" s="146">
        <v>0</v>
      </c>
      <c r="T194" s="146">
        <v>0</v>
      </c>
      <c r="U194" s="146"/>
      <c r="V194" s="146"/>
    </row>
    <row r="195" spans="1:22" ht="31.5" x14ac:dyDescent="0.25">
      <c r="A195" s="143">
        <v>195</v>
      </c>
      <c r="B195" s="151" t="s">
        <v>899</v>
      </c>
      <c r="C195" s="147" t="s">
        <v>900</v>
      </c>
      <c r="D195" s="146" t="s">
        <v>235</v>
      </c>
      <c r="E195" s="147" t="s">
        <v>236</v>
      </c>
      <c r="F195" s="148">
        <v>1393184539</v>
      </c>
      <c r="G195" s="149" t="s">
        <v>199</v>
      </c>
      <c r="H195" s="150" t="s">
        <v>237</v>
      </c>
      <c r="I195" s="151" t="s">
        <v>525</v>
      </c>
      <c r="J195" s="151" t="s">
        <v>239</v>
      </c>
      <c r="K195" s="147" t="s">
        <v>901</v>
      </c>
      <c r="L195" s="152" t="s">
        <v>902</v>
      </c>
      <c r="M195" s="146" t="s">
        <v>242</v>
      </c>
      <c r="N195" s="146" t="s">
        <v>242</v>
      </c>
      <c r="O195" s="146" t="s">
        <v>242</v>
      </c>
      <c r="P195" s="146" t="s">
        <v>242</v>
      </c>
      <c r="Q195" s="153">
        <f t="shared" si="37"/>
        <v>139318453.90000001</v>
      </c>
      <c r="R195" s="146">
        <v>0</v>
      </c>
      <c r="S195" s="146">
        <v>0</v>
      </c>
      <c r="T195" s="146">
        <v>0</v>
      </c>
      <c r="U195" s="146"/>
      <c r="V195" s="146"/>
    </row>
    <row r="196" spans="1:22" ht="31.5" x14ac:dyDescent="0.25">
      <c r="A196" s="143">
        <v>196</v>
      </c>
      <c r="B196" s="163" t="s">
        <v>903</v>
      </c>
      <c r="C196" s="147" t="s">
        <v>904</v>
      </c>
      <c r="D196" s="146" t="s">
        <v>235</v>
      </c>
      <c r="E196" s="147" t="s">
        <v>236</v>
      </c>
      <c r="F196" s="148">
        <v>500000000</v>
      </c>
      <c r="G196" s="149" t="s">
        <v>200</v>
      </c>
      <c r="H196" s="150" t="s">
        <v>237</v>
      </c>
      <c r="I196" s="151" t="s">
        <v>905</v>
      </c>
      <c r="J196" s="151" t="s">
        <v>285</v>
      </c>
      <c r="K196" s="147" t="s">
        <v>906</v>
      </c>
      <c r="L196" s="152" t="s">
        <v>505</v>
      </c>
      <c r="M196" s="146" t="s">
        <v>242</v>
      </c>
      <c r="N196" s="146" t="s">
        <v>242</v>
      </c>
      <c r="O196" s="146" t="s">
        <v>242</v>
      </c>
      <c r="P196" s="146" t="s">
        <v>242</v>
      </c>
      <c r="Q196" s="157">
        <f>+F196*50%</f>
        <v>250000000</v>
      </c>
      <c r="R196" s="157">
        <f>+Q196</f>
        <v>250000000</v>
      </c>
      <c r="S196" s="157">
        <v>0</v>
      </c>
      <c r="T196" s="157">
        <f>+R196</f>
        <v>250000000</v>
      </c>
      <c r="U196" s="146"/>
      <c r="V196" s="149"/>
    </row>
    <row r="197" spans="1:22" ht="31.5" x14ac:dyDescent="0.25">
      <c r="A197" s="143">
        <v>197</v>
      </c>
      <c r="B197" s="151" t="s">
        <v>907</v>
      </c>
      <c r="C197" s="147" t="s">
        <v>662</v>
      </c>
      <c r="D197" s="146" t="s">
        <v>235</v>
      </c>
      <c r="E197" s="147" t="s">
        <v>236</v>
      </c>
      <c r="F197" s="148">
        <v>391882750</v>
      </c>
      <c r="G197" s="149" t="s">
        <v>199</v>
      </c>
      <c r="H197" s="150" t="s">
        <v>237</v>
      </c>
      <c r="I197" s="151" t="s">
        <v>525</v>
      </c>
      <c r="J197" s="151" t="s">
        <v>239</v>
      </c>
      <c r="K197" s="147" t="s">
        <v>908</v>
      </c>
      <c r="L197" s="152" t="s">
        <v>909</v>
      </c>
      <c r="M197" s="146" t="s">
        <v>242</v>
      </c>
      <c r="N197" s="146" t="s">
        <v>242</v>
      </c>
      <c r="O197" s="146" t="s">
        <v>242</v>
      </c>
      <c r="P197" s="146" t="s">
        <v>242</v>
      </c>
      <c r="Q197" s="153">
        <f t="shared" ref="Q197:Q198" si="38">+F197*J197</f>
        <v>39188275</v>
      </c>
      <c r="R197" s="146">
        <v>0</v>
      </c>
      <c r="S197" s="146">
        <v>0</v>
      </c>
      <c r="T197" s="146">
        <v>0</v>
      </c>
      <c r="U197" s="146"/>
      <c r="V197" s="146"/>
    </row>
    <row r="198" spans="1:22" ht="21" x14ac:dyDescent="0.25">
      <c r="A198" s="143">
        <v>198</v>
      </c>
      <c r="B198" s="151" t="s">
        <v>910</v>
      </c>
      <c r="C198" s="147" t="s">
        <v>426</v>
      </c>
      <c r="D198" s="146" t="s">
        <v>235</v>
      </c>
      <c r="E198" s="147" t="s">
        <v>236</v>
      </c>
      <c r="F198" s="148">
        <v>3600000000</v>
      </c>
      <c r="G198" s="149" t="s">
        <v>199</v>
      </c>
      <c r="H198" s="150" t="s">
        <v>237</v>
      </c>
      <c r="I198" s="151" t="s">
        <v>525</v>
      </c>
      <c r="J198" s="151" t="s">
        <v>239</v>
      </c>
      <c r="K198" s="149" t="s">
        <v>911</v>
      </c>
      <c r="L198" s="152" t="s">
        <v>912</v>
      </c>
      <c r="M198" s="146" t="s">
        <v>242</v>
      </c>
      <c r="N198" s="146" t="s">
        <v>242</v>
      </c>
      <c r="O198" s="146" t="s">
        <v>242</v>
      </c>
      <c r="P198" s="146" t="s">
        <v>242</v>
      </c>
      <c r="Q198" s="153">
        <f t="shared" si="38"/>
        <v>360000000</v>
      </c>
      <c r="R198" s="146">
        <v>0</v>
      </c>
      <c r="S198" s="146">
        <v>0</v>
      </c>
      <c r="T198" s="146">
        <v>0</v>
      </c>
      <c r="U198" s="146"/>
      <c r="V198" s="146"/>
    </row>
    <row r="199" spans="1:22" ht="21" x14ac:dyDescent="0.25">
      <c r="A199" s="143">
        <v>199</v>
      </c>
      <c r="B199" s="151" t="s">
        <v>913</v>
      </c>
      <c r="C199" s="147" t="s">
        <v>421</v>
      </c>
      <c r="D199" s="146" t="s">
        <v>235</v>
      </c>
      <c r="E199" s="147" t="s">
        <v>236</v>
      </c>
      <c r="F199" s="148">
        <v>1032450400</v>
      </c>
      <c r="G199" s="149" t="s">
        <v>200</v>
      </c>
      <c r="H199" s="150" t="s">
        <v>237</v>
      </c>
      <c r="I199" s="151" t="s">
        <v>499</v>
      </c>
      <c r="J199" s="151" t="s">
        <v>285</v>
      </c>
      <c r="K199" s="147" t="s">
        <v>914</v>
      </c>
      <c r="L199" s="152" t="s">
        <v>505</v>
      </c>
      <c r="M199" s="146" t="s">
        <v>242</v>
      </c>
      <c r="N199" s="146" t="s">
        <v>242</v>
      </c>
      <c r="O199" s="146" t="s">
        <v>242</v>
      </c>
      <c r="P199" s="146" t="s">
        <v>242</v>
      </c>
      <c r="Q199" s="157">
        <f t="shared" ref="Q199:Q201" si="39">+F199*50%</f>
        <v>516225200</v>
      </c>
      <c r="R199" s="157">
        <f t="shared" ref="R199:R201" si="40">+Q199</f>
        <v>516225200</v>
      </c>
      <c r="S199" s="157">
        <v>0</v>
      </c>
      <c r="T199" s="157">
        <f t="shared" ref="T199:T201" si="41">+R199</f>
        <v>516225200</v>
      </c>
      <c r="U199" s="146"/>
      <c r="V199" s="149"/>
    </row>
    <row r="200" spans="1:22" ht="21" x14ac:dyDescent="0.25">
      <c r="A200" s="143">
        <v>200</v>
      </c>
      <c r="B200" s="163" t="s">
        <v>915</v>
      </c>
      <c r="C200" s="147" t="s">
        <v>829</v>
      </c>
      <c r="D200" s="146" t="s">
        <v>235</v>
      </c>
      <c r="E200" s="147" t="s">
        <v>236</v>
      </c>
      <c r="F200" s="148">
        <v>2077682964</v>
      </c>
      <c r="G200" s="149" t="s">
        <v>200</v>
      </c>
      <c r="H200" s="150" t="s">
        <v>237</v>
      </c>
      <c r="I200" s="151" t="s">
        <v>499</v>
      </c>
      <c r="J200" s="151" t="s">
        <v>285</v>
      </c>
      <c r="K200" s="149" t="s">
        <v>916</v>
      </c>
      <c r="L200" s="152" t="s">
        <v>505</v>
      </c>
      <c r="M200" s="146" t="s">
        <v>242</v>
      </c>
      <c r="N200" s="146" t="s">
        <v>242</v>
      </c>
      <c r="O200" s="146" t="s">
        <v>242</v>
      </c>
      <c r="P200" s="146" t="s">
        <v>242</v>
      </c>
      <c r="Q200" s="157">
        <f t="shared" si="39"/>
        <v>1038841482</v>
      </c>
      <c r="R200" s="157">
        <f t="shared" si="40"/>
        <v>1038841482</v>
      </c>
      <c r="S200" s="157">
        <v>0</v>
      </c>
      <c r="T200" s="157">
        <f t="shared" si="41"/>
        <v>1038841482</v>
      </c>
      <c r="U200" s="146"/>
      <c r="V200" s="149"/>
    </row>
    <row r="201" spans="1:22" ht="21" x14ac:dyDescent="0.25">
      <c r="A201" s="143">
        <v>201</v>
      </c>
      <c r="B201" s="151" t="s">
        <v>917</v>
      </c>
      <c r="C201" s="147" t="s">
        <v>918</v>
      </c>
      <c r="D201" s="146" t="s">
        <v>235</v>
      </c>
      <c r="E201" s="147" t="s">
        <v>236</v>
      </c>
      <c r="F201" s="148">
        <v>1833093792</v>
      </c>
      <c r="G201" s="149" t="s">
        <v>200</v>
      </c>
      <c r="H201" s="150" t="s">
        <v>237</v>
      </c>
      <c r="I201" s="151" t="s">
        <v>499</v>
      </c>
      <c r="J201" s="151" t="s">
        <v>285</v>
      </c>
      <c r="K201" s="149" t="s">
        <v>919</v>
      </c>
      <c r="L201" s="152" t="s">
        <v>505</v>
      </c>
      <c r="M201" s="146" t="s">
        <v>242</v>
      </c>
      <c r="N201" s="146" t="s">
        <v>242</v>
      </c>
      <c r="O201" s="146" t="s">
        <v>242</v>
      </c>
      <c r="P201" s="146" t="s">
        <v>242</v>
      </c>
      <c r="Q201" s="157">
        <f t="shared" si="39"/>
        <v>916546896</v>
      </c>
      <c r="R201" s="157">
        <f t="shared" si="40"/>
        <v>916546896</v>
      </c>
      <c r="S201" s="157">
        <v>0</v>
      </c>
      <c r="T201" s="157">
        <f t="shared" si="41"/>
        <v>916546896</v>
      </c>
      <c r="U201" s="146"/>
      <c r="V201" s="149"/>
    </row>
    <row r="202" spans="1:22" ht="42" x14ac:dyDescent="0.25">
      <c r="A202" s="143">
        <v>202</v>
      </c>
      <c r="B202" s="163" t="s">
        <v>920</v>
      </c>
      <c r="C202" s="147" t="s">
        <v>662</v>
      </c>
      <c r="D202" s="146" t="s">
        <v>235</v>
      </c>
      <c r="E202" s="147" t="s">
        <v>236</v>
      </c>
      <c r="F202" s="148">
        <v>3000000000</v>
      </c>
      <c r="G202" s="149" t="s">
        <v>199</v>
      </c>
      <c r="H202" s="150" t="s">
        <v>237</v>
      </c>
      <c r="I202" s="151" t="s">
        <v>525</v>
      </c>
      <c r="J202" s="151" t="s">
        <v>239</v>
      </c>
      <c r="K202" s="149" t="s">
        <v>921</v>
      </c>
      <c r="L202" s="152" t="s">
        <v>922</v>
      </c>
      <c r="M202" s="146" t="s">
        <v>242</v>
      </c>
      <c r="N202" s="146" t="s">
        <v>242</v>
      </c>
      <c r="O202" s="146" t="s">
        <v>242</v>
      </c>
      <c r="P202" s="146" t="s">
        <v>242</v>
      </c>
      <c r="Q202" s="153">
        <f t="shared" ref="Q202:Q203" si="42">+F202*J202</f>
        <v>300000000</v>
      </c>
      <c r="R202" s="146">
        <v>0</v>
      </c>
      <c r="S202" s="146">
        <v>0</v>
      </c>
      <c r="T202" s="146">
        <v>0</v>
      </c>
      <c r="U202" s="146"/>
      <c r="V202" s="146"/>
    </row>
    <row r="203" spans="1:22" ht="31.5" x14ac:dyDescent="0.25">
      <c r="A203" s="143">
        <v>203</v>
      </c>
      <c r="B203" s="151" t="s">
        <v>923</v>
      </c>
      <c r="C203" s="147" t="s">
        <v>498</v>
      </c>
      <c r="D203" s="146" t="s">
        <v>235</v>
      </c>
      <c r="E203" s="147" t="s">
        <v>236</v>
      </c>
      <c r="F203" s="148">
        <v>495000000</v>
      </c>
      <c r="G203" s="149" t="s">
        <v>199</v>
      </c>
      <c r="H203" s="150" t="s">
        <v>237</v>
      </c>
      <c r="I203" s="151" t="s">
        <v>525</v>
      </c>
      <c r="J203" s="151" t="s">
        <v>239</v>
      </c>
      <c r="K203" s="147" t="s">
        <v>924</v>
      </c>
      <c r="L203" s="152" t="s">
        <v>925</v>
      </c>
      <c r="M203" s="146" t="s">
        <v>242</v>
      </c>
      <c r="N203" s="146" t="s">
        <v>242</v>
      </c>
      <c r="O203" s="146" t="s">
        <v>242</v>
      </c>
      <c r="P203" s="146" t="s">
        <v>242</v>
      </c>
      <c r="Q203" s="153">
        <f t="shared" si="42"/>
        <v>49500000</v>
      </c>
      <c r="R203" s="146">
        <v>0</v>
      </c>
      <c r="S203" s="146">
        <v>0</v>
      </c>
      <c r="T203" s="146">
        <v>0</v>
      </c>
      <c r="U203" s="146"/>
      <c r="V203" s="146"/>
    </row>
    <row r="204" spans="1:22" ht="31.5" x14ac:dyDescent="0.25">
      <c r="A204" s="143">
        <v>204</v>
      </c>
      <c r="B204" s="167" t="s">
        <v>926</v>
      </c>
      <c r="C204" s="147" t="s">
        <v>576</v>
      </c>
      <c r="D204" s="146" t="s">
        <v>235</v>
      </c>
      <c r="E204" s="147" t="s">
        <v>236</v>
      </c>
      <c r="F204" s="157">
        <v>3156244304</v>
      </c>
      <c r="G204" s="168" t="s">
        <v>199</v>
      </c>
      <c r="H204" s="150" t="s">
        <v>237</v>
      </c>
      <c r="I204" s="151" t="s">
        <v>927</v>
      </c>
      <c r="J204" s="167" t="s">
        <v>239</v>
      </c>
      <c r="K204" s="147" t="s">
        <v>928</v>
      </c>
      <c r="L204" s="152" t="s">
        <v>909</v>
      </c>
      <c r="M204" s="146" t="s">
        <v>242</v>
      </c>
      <c r="N204" s="146" t="s">
        <v>242</v>
      </c>
      <c r="O204" s="146" t="s">
        <v>242</v>
      </c>
      <c r="P204" s="146" t="s">
        <v>242</v>
      </c>
      <c r="Q204" s="146"/>
      <c r="R204" s="146"/>
      <c r="S204" s="157">
        <v>0</v>
      </c>
      <c r="T204" s="157">
        <v>0</v>
      </c>
      <c r="U204" s="146"/>
      <c r="V204" s="157"/>
    </row>
    <row r="205" spans="1:22" ht="21" x14ac:dyDescent="0.25">
      <c r="A205" s="143">
        <v>205</v>
      </c>
      <c r="B205" s="151" t="s">
        <v>929</v>
      </c>
      <c r="C205" s="147" t="s">
        <v>498</v>
      </c>
      <c r="D205" s="146" t="s">
        <v>235</v>
      </c>
      <c r="E205" s="147" t="s">
        <v>236</v>
      </c>
      <c r="F205" s="148">
        <v>3030167704</v>
      </c>
      <c r="G205" s="149" t="s">
        <v>200</v>
      </c>
      <c r="H205" s="150" t="s">
        <v>237</v>
      </c>
      <c r="I205" s="151" t="s">
        <v>499</v>
      </c>
      <c r="J205" s="151" t="s">
        <v>285</v>
      </c>
      <c r="K205" s="147" t="s">
        <v>930</v>
      </c>
      <c r="L205" s="152" t="s">
        <v>505</v>
      </c>
      <c r="M205" s="146" t="s">
        <v>242</v>
      </c>
      <c r="N205" s="146" t="s">
        <v>242</v>
      </c>
      <c r="O205" s="146" t="s">
        <v>242</v>
      </c>
      <c r="P205" s="146" t="s">
        <v>242</v>
      </c>
      <c r="Q205" s="157">
        <f>+F205*50%</f>
        <v>1515083852</v>
      </c>
      <c r="R205" s="157">
        <f>+Q205</f>
        <v>1515083852</v>
      </c>
      <c r="S205" s="157">
        <v>0</v>
      </c>
      <c r="T205" s="157">
        <f>+R205</f>
        <v>1515083852</v>
      </c>
      <c r="U205" s="146"/>
      <c r="V205" s="149"/>
    </row>
    <row r="206" spans="1:22" ht="31.5" x14ac:dyDescent="0.25">
      <c r="A206" s="143">
        <v>206</v>
      </c>
      <c r="B206" s="151" t="s">
        <v>931</v>
      </c>
      <c r="C206" s="147" t="s">
        <v>932</v>
      </c>
      <c r="D206" s="146" t="s">
        <v>235</v>
      </c>
      <c r="E206" s="147" t="s">
        <v>236</v>
      </c>
      <c r="F206" s="148">
        <v>935000000</v>
      </c>
      <c r="G206" s="149" t="s">
        <v>199</v>
      </c>
      <c r="H206" s="150" t="s">
        <v>237</v>
      </c>
      <c r="I206" s="151" t="s">
        <v>525</v>
      </c>
      <c r="J206" s="151" t="s">
        <v>239</v>
      </c>
      <c r="K206" s="147" t="s">
        <v>933</v>
      </c>
      <c r="L206" s="152" t="s">
        <v>909</v>
      </c>
      <c r="M206" s="146" t="s">
        <v>242</v>
      </c>
      <c r="N206" s="146" t="s">
        <v>242</v>
      </c>
      <c r="O206" s="146" t="s">
        <v>242</v>
      </c>
      <c r="P206" s="146" t="s">
        <v>242</v>
      </c>
      <c r="Q206" s="153">
        <f t="shared" ref="Q206:Q212" si="43">+F206*J206</f>
        <v>93500000</v>
      </c>
      <c r="R206" s="146">
        <v>0</v>
      </c>
      <c r="S206" s="146">
        <v>0</v>
      </c>
      <c r="T206" s="146">
        <v>0</v>
      </c>
      <c r="U206" s="146"/>
      <c r="V206" s="146"/>
    </row>
    <row r="207" spans="1:22" ht="31.5" x14ac:dyDescent="0.25">
      <c r="A207" s="143">
        <v>207</v>
      </c>
      <c r="B207" s="151" t="s">
        <v>934</v>
      </c>
      <c r="C207" s="147" t="s">
        <v>904</v>
      </c>
      <c r="D207" s="146" t="s">
        <v>235</v>
      </c>
      <c r="E207" s="147" t="s">
        <v>236</v>
      </c>
      <c r="F207" s="148">
        <v>310000000</v>
      </c>
      <c r="G207" s="149" t="s">
        <v>199</v>
      </c>
      <c r="H207" s="150" t="s">
        <v>237</v>
      </c>
      <c r="I207" s="151" t="s">
        <v>525</v>
      </c>
      <c r="J207" s="151" t="s">
        <v>239</v>
      </c>
      <c r="K207" s="147" t="s">
        <v>935</v>
      </c>
      <c r="L207" s="152" t="s">
        <v>936</v>
      </c>
      <c r="M207" s="146" t="s">
        <v>242</v>
      </c>
      <c r="N207" s="146" t="s">
        <v>242</v>
      </c>
      <c r="O207" s="146" t="s">
        <v>242</v>
      </c>
      <c r="P207" s="146" t="s">
        <v>242</v>
      </c>
      <c r="Q207" s="153">
        <f t="shared" si="43"/>
        <v>31000000</v>
      </c>
      <c r="R207" s="146">
        <v>0</v>
      </c>
      <c r="S207" s="146">
        <v>0</v>
      </c>
      <c r="T207" s="146">
        <v>0</v>
      </c>
      <c r="U207" s="146"/>
      <c r="V207" s="146"/>
    </row>
    <row r="208" spans="1:22" ht="21" x14ac:dyDescent="0.25">
      <c r="A208" s="143">
        <v>208</v>
      </c>
      <c r="B208" s="151" t="s">
        <v>937</v>
      </c>
      <c r="C208" s="147" t="s">
        <v>662</v>
      </c>
      <c r="D208" s="146" t="s">
        <v>235</v>
      </c>
      <c r="E208" s="147" t="s">
        <v>236</v>
      </c>
      <c r="F208" s="148">
        <v>1450000000</v>
      </c>
      <c r="G208" s="149" t="s">
        <v>199</v>
      </c>
      <c r="H208" s="150" t="s">
        <v>237</v>
      </c>
      <c r="I208" s="151" t="s">
        <v>525</v>
      </c>
      <c r="J208" s="151" t="s">
        <v>239</v>
      </c>
      <c r="K208" s="147" t="s">
        <v>938</v>
      </c>
      <c r="L208" s="152" t="s">
        <v>939</v>
      </c>
      <c r="M208" s="146" t="s">
        <v>242</v>
      </c>
      <c r="N208" s="146" t="s">
        <v>242</v>
      </c>
      <c r="O208" s="146" t="s">
        <v>242</v>
      </c>
      <c r="P208" s="146" t="s">
        <v>242</v>
      </c>
      <c r="Q208" s="153">
        <f t="shared" si="43"/>
        <v>145000000</v>
      </c>
      <c r="R208" s="146">
        <v>0</v>
      </c>
      <c r="S208" s="146">
        <v>0</v>
      </c>
      <c r="T208" s="146">
        <v>0</v>
      </c>
      <c r="U208" s="146"/>
      <c r="V208" s="146"/>
    </row>
    <row r="209" spans="1:22" ht="31.5" x14ac:dyDescent="0.25">
      <c r="A209" s="143">
        <v>209</v>
      </c>
      <c r="B209" s="151" t="s">
        <v>940</v>
      </c>
      <c r="C209" s="147" t="s">
        <v>918</v>
      </c>
      <c r="D209" s="146" t="s">
        <v>235</v>
      </c>
      <c r="E209" s="147" t="s">
        <v>236</v>
      </c>
      <c r="F209" s="148">
        <v>1096180769</v>
      </c>
      <c r="G209" s="149" t="s">
        <v>199</v>
      </c>
      <c r="H209" s="150" t="s">
        <v>237</v>
      </c>
      <c r="I209" s="151" t="s">
        <v>525</v>
      </c>
      <c r="J209" s="151" t="s">
        <v>239</v>
      </c>
      <c r="K209" s="147" t="s">
        <v>941</v>
      </c>
      <c r="L209" s="152" t="s">
        <v>942</v>
      </c>
      <c r="M209" s="146" t="s">
        <v>242</v>
      </c>
      <c r="N209" s="146" t="s">
        <v>242</v>
      </c>
      <c r="O209" s="146" t="s">
        <v>242</v>
      </c>
      <c r="P209" s="146" t="s">
        <v>242</v>
      </c>
      <c r="Q209" s="153">
        <f t="shared" si="43"/>
        <v>109618076.90000001</v>
      </c>
      <c r="R209" s="146">
        <v>0</v>
      </c>
      <c r="S209" s="146">
        <v>0</v>
      </c>
      <c r="T209" s="146">
        <v>0</v>
      </c>
      <c r="U209" s="146"/>
      <c r="V209" s="146"/>
    </row>
    <row r="210" spans="1:22" ht="21" x14ac:dyDescent="0.25">
      <c r="A210" s="143">
        <v>210</v>
      </c>
      <c r="B210" s="151" t="s">
        <v>943</v>
      </c>
      <c r="C210" s="147" t="s">
        <v>944</v>
      </c>
      <c r="D210" s="146" t="s">
        <v>235</v>
      </c>
      <c r="E210" s="147" t="s">
        <v>236</v>
      </c>
      <c r="F210" s="148">
        <v>2790000000</v>
      </c>
      <c r="G210" s="149" t="s">
        <v>199</v>
      </c>
      <c r="H210" s="150" t="s">
        <v>237</v>
      </c>
      <c r="I210" s="151" t="s">
        <v>525</v>
      </c>
      <c r="J210" s="151" t="s">
        <v>239</v>
      </c>
      <c r="K210" s="147" t="s">
        <v>945</v>
      </c>
      <c r="L210" s="152" t="s">
        <v>264</v>
      </c>
      <c r="M210" s="146" t="s">
        <v>242</v>
      </c>
      <c r="N210" s="146" t="s">
        <v>242</v>
      </c>
      <c r="O210" s="146" t="s">
        <v>242</v>
      </c>
      <c r="P210" s="146" t="s">
        <v>242</v>
      </c>
      <c r="Q210" s="153">
        <f t="shared" si="43"/>
        <v>279000000</v>
      </c>
      <c r="R210" s="146">
        <v>0</v>
      </c>
      <c r="S210" s="146">
        <v>0</v>
      </c>
      <c r="T210" s="146">
        <v>0</v>
      </c>
      <c r="U210" s="146"/>
      <c r="V210" s="146"/>
    </row>
    <row r="211" spans="1:22" ht="31.5" x14ac:dyDescent="0.25">
      <c r="A211" s="143">
        <v>211</v>
      </c>
      <c r="B211" s="151" t="s">
        <v>946</v>
      </c>
      <c r="C211" s="147" t="s">
        <v>904</v>
      </c>
      <c r="D211" s="146" t="s">
        <v>235</v>
      </c>
      <c r="E211" s="147" t="s">
        <v>236</v>
      </c>
      <c r="F211" s="148">
        <v>802145000</v>
      </c>
      <c r="G211" s="149" t="s">
        <v>199</v>
      </c>
      <c r="H211" s="150" t="s">
        <v>237</v>
      </c>
      <c r="I211" s="151" t="s">
        <v>525</v>
      </c>
      <c r="J211" s="151" t="s">
        <v>239</v>
      </c>
      <c r="K211" s="147" t="s">
        <v>947</v>
      </c>
      <c r="L211" s="152" t="s">
        <v>710</v>
      </c>
      <c r="M211" s="146" t="s">
        <v>242</v>
      </c>
      <c r="N211" s="146" t="s">
        <v>242</v>
      </c>
      <c r="O211" s="146" t="s">
        <v>242</v>
      </c>
      <c r="P211" s="146" t="s">
        <v>242</v>
      </c>
      <c r="Q211" s="153">
        <f t="shared" si="43"/>
        <v>80214500</v>
      </c>
      <c r="R211" s="146">
        <v>0</v>
      </c>
      <c r="S211" s="146">
        <v>0</v>
      </c>
      <c r="T211" s="146">
        <v>0</v>
      </c>
      <c r="U211" s="146"/>
      <c r="V211" s="146"/>
    </row>
    <row r="212" spans="1:22" ht="21" x14ac:dyDescent="0.25">
      <c r="A212" s="143">
        <v>212</v>
      </c>
      <c r="B212" s="151" t="s">
        <v>948</v>
      </c>
      <c r="C212" s="147" t="s">
        <v>498</v>
      </c>
      <c r="D212" s="146" t="s">
        <v>235</v>
      </c>
      <c r="E212" s="147" t="s">
        <v>236</v>
      </c>
      <c r="F212" s="148">
        <v>768714301</v>
      </c>
      <c r="G212" s="149" t="s">
        <v>199</v>
      </c>
      <c r="H212" s="150" t="s">
        <v>237</v>
      </c>
      <c r="I212" s="151" t="s">
        <v>525</v>
      </c>
      <c r="J212" s="151" t="s">
        <v>239</v>
      </c>
      <c r="K212" s="147" t="s">
        <v>949</v>
      </c>
      <c r="L212" s="152" t="s">
        <v>950</v>
      </c>
      <c r="M212" s="146" t="s">
        <v>242</v>
      </c>
      <c r="N212" s="146" t="s">
        <v>242</v>
      </c>
      <c r="O212" s="146" t="s">
        <v>242</v>
      </c>
      <c r="P212" s="146" t="s">
        <v>242</v>
      </c>
      <c r="Q212" s="153">
        <f t="shared" si="43"/>
        <v>76871430.100000009</v>
      </c>
      <c r="R212" s="146">
        <v>0</v>
      </c>
      <c r="S212" s="146">
        <v>0</v>
      </c>
      <c r="T212" s="146">
        <v>0</v>
      </c>
      <c r="U212" s="146"/>
      <c r="V212" s="146"/>
    </row>
    <row r="213" spans="1:22" ht="21" x14ac:dyDescent="0.25">
      <c r="A213" s="143">
        <v>213</v>
      </c>
      <c r="B213" s="151" t="s">
        <v>951</v>
      </c>
      <c r="C213" s="147" t="s">
        <v>952</v>
      </c>
      <c r="D213" s="146" t="s">
        <v>235</v>
      </c>
      <c r="E213" s="147" t="s">
        <v>236</v>
      </c>
      <c r="F213" s="148">
        <v>790602326</v>
      </c>
      <c r="G213" s="149" t="s">
        <v>200</v>
      </c>
      <c r="H213" s="150" t="s">
        <v>237</v>
      </c>
      <c r="I213" s="151" t="s">
        <v>499</v>
      </c>
      <c r="J213" s="151" t="s">
        <v>285</v>
      </c>
      <c r="K213" s="147" t="s">
        <v>953</v>
      </c>
      <c r="L213" s="152" t="s">
        <v>505</v>
      </c>
      <c r="M213" s="146" t="s">
        <v>242</v>
      </c>
      <c r="N213" s="146" t="s">
        <v>242</v>
      </c>
      <c r="O213" s="146" t="s">
        <v>242</v>
      </c>
      <c r="P213" s="146" t="s">
        <v>242</v>
      </c>
      <c r="Q213" s="157">
        <f>+F213*50%</f>
        <v>395301163</v>
      </c>
      <c r="R213" s="157">
        <f>+Q213</f>
        <v>395301163</v>
      </c>
      <c r="S213" s="157">
        <v>0</v>
      </c>
      <c r="T213" s="157">
        <f>+R213</f>
        <v>395301163</v>
      </c>
      <c r="U213" s="146"/>
      <c r="V213" s="149"/>
    </row>
    <row r="214" spans="1:22" ht="21" x14ac:dyDescent="0.25">
      <c r="A214" s="143">
        <v>214</v>
      </c>
      <c r="B214" s="151" t="s">
        <v>954</v>
      </c>
      <c r="C214" s="147" t="s">
        <v>662</v>
      </c>
      <c r="D214" s="146" t="s">
        <v>235</v>
      </c>
      <c r="E214" s="147" t="s">
        <v>236</v>
      </c>
      <c r="F214" s="148">
        <v>300000000</v>
      </c>
      <c r="G214" s="149" t="s">
        <v>199</v>
      </c>
      <c r="H214" s="150" t="s">
        <v>237</v>
      </c>
      <c r="I214" s="151" t="s">
        <v>525</v>
      </c>
      <c r="J214" s="151" t="s">
        <v>239</v>
      </c>
      <c r="K214" s="147" t="s">
        <v>955</v>
      </c>
      <c r="L214" s="152" t="s">
        <v>956</v>
      </c>
      <c r="M214" s="146" t="s">
        <v>242</v>
      </c>
      <c r="N214" s="146" t="s">
        <v>242</v>
      </c>
      <c r="O214" s="146" t="s">
        <v>242</v>
      </c>
      <c r="P214" s="146" t="s">
        <v>242</v>
      </c>
      <c r="Q214" s="153">
        <f t="shared" ref="Q214:Q218" si="44">+F214*J214</f>
        <v>30000000</v>
      </c>
      <c r="R214" s="146">
        <v>0</v>
      </c>
      <c r="S214" s="146">
        <v>0</v>
      </c>
      <c r="T214" s="146">
        <v>0</v>
      </c>
      <c r="U214" s="146"/>
      <c r="V214" s="146"/>
    </row>
    <row r="215" spans="1:22" ht="42" x14ac:dyDescent="0.25">
      <c r="A215" s="143">
        <v>215</v>
      </c>
      <c r="B215" s="151" t="s">
        <v>957</v>
      </c>
      <c r="C215" s="147" t="s">
        <v>958</v>
      </c>
      <c r="D215" s="146" t="s">
        <v>235</v>
      </c>
      <c r="E215" s="147" t="s">
        <v>236</v>
      </c>
      <c r="F215" s="148">
        <v>1500000000</v>
      </c>
      <c r="G215" s="149" t="s">
        <v>199</v>
      </c>
      <c r="H215" s="150" t="s">
        <v>237</v>
      </c>
      <c r="I215" s="151" t="s">
        <v>525</v>
      </c>
      <c r="J215" s="151" t="s">
        <v>239</v>
      </c>
      <c r="K215" s="147" t="s">
        <v>959</v>
      </c>
      <c r="L215" s="152" t="s">
        <v>960</v>
      </c>
      <c r="M215" s="146" t="s">
        <v>242</v>
      </c>
      <c r="N215" s="146" t="s">
        <v>242</v>
      </c>
      <c r="O215" s="146" t="s">
        <v>242</v>
      </c>
      <c r="P215" s="146" t="s">
        <v>242</v>
      </c>
      <c r="Q215" s="153">
        <f t="shared" si="44"/>
        <v>150000000</v>
      </c>
      <c r="R215" s="146">
        <v>0</v>
      </c>
      <c r="S215" s="146">
        <v>0</v>
      </c>
      <c r="T215" s="146">
        <v>0</v>
      </c>
      <c r="U215" s="146"/>
      <c r="V215" s="146"/>
    </row>
    <row r="216" spans="1:22" ht="31.5" x14ac:dyDescent="0.25">
      <c r="A216" s="143">
        <v>216</v>
      </c>
      <c r="B216" s="151" t="s">
        <v>961</v>
      </c>
      <c r="C216" s="147" t="s">
        <v>904</v>
      </c>
      <c r="D216" s="146" t="s">
        <v>235</v>
      </c>
      <c r="E216" s="147" t="s">
        <v>236</v>
      </c>
      <c r="F216" s="148">
        <v>864191985</v>
      </c>
      <c r="G216" s="149" t="s">
        <v>199</v>
      </c>
      <c r="H216" s="150" t="s">
        <v>237</v>
      </c>
      <c r="I216" s="151" t="s">
        <v>525</v>
      </c>
      <c r="J216" s="151" t="s">
        <v>239</v>
      </c>
      <c r="K216" s="147" t="s">
        <v>962</v>
      </c>
      <c r="L216" s="152" t="s">
        <v>710</v>
      </c>
      <c r="M216" s="146" t="s">
        <v>242</v>
      </c>
      <c r="N216" s="146" t="s">
        <v>242</v>
      </c>
      <c r="O216" s="146" t="s">
        <v>242</v>
      </c>
      <c r="P216" s="146" t="s">
        <v>242</v>
      </c>
      <c r="Q216" s="153">
        <f t="shared" si="44"/>
        <v>86419198.5</v>
      </c>
      <c r="R216" s="146">
        <v>0</v>
      </c>
      <c r="S216" s="146">
        <v>0</v>
      </c>
      <c r="T216" s="146">
        <v>0</v>
      </c>
      <c r="U216" s="146"/>
      <c r="V216" s="146"/>
    </row>
    <row r="217" spans="1:22" ht="21" x14ac:dyDescent="0.25">
      <c r="A217" s="143">
        <v>217</v>
      </c>
      <c r="B217" s="151" t="s">
        <v>963</v>
      </c>
      <c r="C217" s="147" t="s">
        <v>904</v>
      </c>
      <c r="D217" s="146" t="s">
        <v>235</v>
      </c>
      <c r="E217" s="147" t="s">
        <v>236</v>
      </c>
      <c r="F217" s="148">
        <v>1800000000</v>
      </c>
      <c r="G217" s="149" t="s">
        <v>199</v>
      </c>
      <c r="H217" s="150" t="s">
        <v>237</v>
      </c>
      <c r="I217" s="151" t="s">
        <v>525</v>
      </c>
      <c r="J217" s="151" t="s">
        <v>239</v>
      </c>
      <c r="K217" s="147" t="s">
        <v>964</v>
      </c>
      <c r="L217" s="152" t="s">
        <v>965</v>
      </c>
      <c r="M217" s="146" t="s">
        <v>242</v>
      </c>
      <c r="N217" s="146" t="s">
        <v>242</v>
      </c>
      <c r="O217" s="146" t="s">
        <v>242</v>
      </c>
      <c r="P217" s="146" t="s">
        <v>242</v>
      </c>
      <c r="Q217" s="153">
        <f t="shared" si="44"/>
        <v>180000000</v>
      </c>
      <c r="R217" s="146">
        <v>0</v>
      </c>
      <c r="S217" s="146">
        <v>0</v>
      </c>
      <c r="T217" s="146">
        <v>0</v>
      </c>
      <c r="U217" s="146"/>
      <c r="V217" s="146"/>
    </row>
    <row r="218" spans="1:22" ht="31.5" x14ac:dyDescent="0.25">
      <c r="A218" s="143">
        <v>218</v>
      </c>
      <c r="B218" s="151" t="s">
        <v>966</v>
      </c>
      <c r="C218" s="147" t="s">
        <v>662</v>
      </c>
      <c r="D218" s="146" t="s">
        <v>235</v>
      </c>
      <c r="E218" s="147" t="s">
        <v>236</v>
      </c>
      <c r="F218" s="148">
        <v>2100000000</v>
      </c>
      <c r="G218" s="149" t="s">
        <v>199</v>
      </c>
      <c r="H218" s="150" t="s">
        <v>237</v>
      </c>
      <c r="I218" s="151" t="s">
        <v>525</v>
      </c>
      <c r="J218" s="151" t="s">
        <v>239</v>
      </c>
      <c r="K218" s="149" t="s">
        <v>967</v>
      </c>
      <c r="L218" s="152" t="s">
        <v>710</v>
      </c>
      <c r="M218" s="146" t="s">
        <v>242</v>
      </c>
      <c r="N218" s="146" t="s">
        <v>242</v>
      </c>
      <c r="O218" s="146" t="s">
        <v>242</v>
      </c>
      <c r="P218" s="146" t="s">
        <v>242</v>
      </c>
      <c r="Q218" s="153">
        <f t="shared" si="44"/>
        <v>210000000</v>
      </c>
      <c r="R218" s="146">
        <v>0</v>
      </c>
      <c r="S218" s="146">
        <v>0</v>
      </c>
      <c r="T218" s="146">
        <v>0</v>
      </c>
      <c r="U218" s="146"/>
      <c r="V218" s="146"/>
    </row>
    <row r="219" spans="1:22" ht="21" x14ac:dyDescent="0.25">
      <c r="A219" s="143">
        <v>219</v>
      </c>
      <c r="B219" s="151" t="s">
        <v>968</v>
      </c>
      <c r="C219" s="147" t="s">
        <v>498</v>
      </c>
      <c r="D219" s="146" t="s">
        <v>235</v>
      </c>
      <c r="E219" s="147" t="s">
        <v>236</v>
      </c>
      <c r="F219" s="148">
        <v>1524675076</v>
      </c>
      <c r="G219" s="149" t="s">
        <v>200</v>
      </c>
      <c r="H219" s="150" t="s">
        <v>237</v>
      </c>
      <c r="I219" s="151" t="s">
        <v>525</v>
      </c>
      <c r="J219" s="151" t="s">
        <v>285</v>
      </c>
      <c r="K219" s="147" t="s">
        <v>969</v>
      </c>
      <c r="L219" s="152" t="s">
        <v>505</v>
      </c>
      <c r="M219" s="146" t="s">
        <v>242</v>
      </c>
      <c r="N219" s="146" t="s">
        <v>242</v>
      </c>
      <c r="O219" s="146" t="s">
        <v>242</v>
      </c>
      <c r="P219" s="146" t="s">
        <v>242</v>
      </c>
      <c r="Q219" s="157">
        <f>+F219*50%</f>
        <v>762337538</v>
      </c>
      <c r="R219" s="157">
        <f>+Q219</f>
        <v>762337538</v>
      </c>
      <c r="S219" s="157">
        <v>0</v>
      </c>
      <c r="T219" s="157">
        <f>+R219</f>
        <v>762337538</v>
      </c>
      <c r="U219" s="146"/>
      <c r="V219" s="149"/>
    </row>
    <row r="220" spans="1:22" ht="31.5" x14ac:dyDescent="0.25">
      <c r="A220" s="143">
        <v>220</v>
      </c>
      <c r="B220" s="151" t="s">
        <v>970</v>
      </c>
      <c r="C220" s="147" t="s">
        <v>708</v>
      </c>
      <c r="D220" s="146" t="s">
        <v>235</v>
      </c>
      <c r="E220" s="147" t="s">
        <v>236</v>
      </c>
      <c r="F220" s="148">
        <v>450000000</v>
      </c>
      <c r="G220" s="149" t="s">
        <v>199</v>
      </c>
      <c r="H220" s="150" t="s">
        <v>237</v>
      </c>
      <c r="I220" s="151" t="s">
        <v>525</v>
      </c>
      <c r="J220" s="151" t="s">
        <v>239</v>
      </c>
      <c r="K220" s="147" t="s">
        <v>971</v>
      </c>
      <c r="L220" s="152" t="s">
        <v>710</v>
      </c>
      <c r="M220" s="146" t="s">
        <v>242</v>
      </c>
      <c r="N220" s="146" t="s">
        <v>242</v>
      </c>
      <c r="O220" s="146" t="s">
        <v>242</v>
      </c>
      <c r="P220" s="146" t="s">
        <v>242</v>
      </c>
      <c r="Q220" s="153">
        <f t="shared" ref="Q220:Q221" si="45">+F220*J220</f>
        <v>45000000</v>
      </c>
      <c r="R220" s="146">
        <v>0</v>
      </c>
      <c r="S220" s="146">
        <v>0</v>
      </c>
      <c r="T220" s="146">
        <v>0</v>
      </c>
      <c r="U220" s="146"/>
      <c r="V220" s="146"/>
    </row>
    <row r="221" spans="1:22" ht="31.5" x14ac:dyDescent="0.25">
      <c r="A221" s="143">
        <v>221</v>
      </c>
      <c r="B221" s="151" t="s">
        <v>972</v>
      </c>
      <c r="C221" s="147" t="s">
        <v>554</v>
      </c>
      <c r="D221" s="146" t="s">
        <v>235</v>
      </c>
      <c r="E221" s="147" t="s">
        <v>236</v>
      </c>
      <c r="F221" s="148">
        <v>650126000</v>
      </c>
      <c r="G221" s="149" t="s">
        <v>199</v>
      </c>
      <c r="H221" s="150" t="s">
        <v>237</v>
      </c>
      <c r="I221" s="151" t="s">
        <v>525</v>
      </c>
      <c r="J221" s="151" t="s">
        <v>239</v>
      </c>
      <c r="K221" s="147" t="s">
        <v>973</v>
      </c>
      <c r="L221" s="152" t="s">
        <v>710</v>
      </c>
      <c r="M221" s="146" t="s">
        <v>242</v>
      </c>
      <c r="N221" s="146" t="s">
        <v>242</v>
      </c>
      <c r="O221" s="146" t="s">
        <v>242</v>
      </c>
      <c r="P221" s="146" t="s">
        <v>242</v>
      </c>
      <c r="Q221" s="153">
        <f t="shared" si="45"/>
        <v>65012600</v>
      </c>
      <c r="R221" s="146">
        <v>0</v>
      </c>
      <c r="S221" s="146">
        <v>0</v>
      </c>
      <c r="T221" s="146">
        <v>0</v>
      </c>
      <c r="U221" s="146"/>
      <c r="V221" s="146"/>
    </row>
    <row r="222" spans="1:22" ht="31.5" x14ac:dyDescent="0.25">
      <c r="A222" s="143">
        <v>222</v>
      </c>
      <c r="B222" s="151" t="s">
        <v>974</v>
      </c>
      <c r="C222" s="147" t="s">
        <v>426</v>
      </c>
      <c r="D222" s="146" t="s">
        <v>235</v>
      </c>
      <c r="E222" s="147" t="s">
        <v>236</v>
      </c>
      <c r="F222" s="148">
        <v>1437286209</v>
      </c>
      <c r="G222" s="149" t="s">
        <v>200</v>
      </c>
      <c r="H222" s="150" t="s">
        <v>237</v>
      </c>
      <c r="I222" s="151" t="s">
        <v>975</v>
      </c>
      <c r="J222" s="151" t="s">
        <v>285</v>
      </c>
      <c r="K222" s="147" t="s">
        <v>976</v>
      </c>
      <c r="L222" s="152" t="s">
        <v>505</v>
      </c>
      <c r="M222" s="146" t="s">
        <v>242</v>
      </c>
      <c r="N222" s="146" t="s">
        <v>242</v>
      </c>
      <c r="O222" s="146" t="s">
        <v>242</v>
      </c>
      <c r="P222" s="146" t="s">
        <v>242</v>
      </c>
      <c r="Q222" s="157">
        <f>+F222*50%</f>
        <v>718643104.5</v>
      </c>
      <c r="R222" s="157">
        <f>+Q222</f>
        <v>718643104.5</v>
      </c>
      <c r="S222" s="157">
        <v>0</v>
      </c>
      <c r="T222" s="157">
        <f>+R222</f>
        <v>718643104.5</v>
      </c>
      <c r="U222" s="146"/>
      <c r="V222" s="149"/>
    </row>
    <row r="223" spans="1:22" ht="31.5" x14ac:dyDescent="0.25">
      <c r="A223" s="143">
        <v>223</v>
      </c>
      <c r="B223" s="151" t="s">
        <v>977</v>
      </c>
      <c r="C223" s="147" t="s">
        <v>978</v>
      </c>
      <c r="D223" s="146" t="s">
        <v>235</v>
      </c>
      <c r="E223" s="147" t="s">
        <v>236</v>
      </c>
      <c r="F223" s="148">
        <v>1379030933</v>
      </c>
      <c r="G223" s="149" t="s">
        <v>199</v>
      </c>
      <c r="H223" s="150" t="s">
        <v>237</v>
      </c>
      <c r="I223" s="151" t="s">
        <v>525</v>
      </c>
      <c r="J223" s="151" t="s">
        <v>239</v>
      </c>
      <c r="K223" s="147" t="s">
        <v>979</v>
      </c>
      <c r="L223" s="152" t="s">
        <v>710</v>
      </c>
      <c r="M223" s="146" t="s">
        <v>242</v>
      </c>
      <c r="N223" s="146" t="s">
        <v>242</v>
      </c>
      <c r="O223" s="146" t="s">
        <v>242</v>
      </c>
      <c r="P223" s="146" t="s">
        <v>242</v>
      </c>
      <c r="Q223" s="153">
        <f t="shared" ref="Q223:Q225" si="46">+F223*J223</f>
        <v>137903093.30000001</v>
      </c>
      <c r="R223" s="146">
        <v>0</v>
      </c>
      <c r="S223" s="146">
        <v>0</v>
      </c>
      <c r="T223" s="146">
        <v>0</v>
      </c>
      <c r="U223" s="146"/>
      <c r="V223" s="146"/>
    </row>
    <row r="224" spans="1:22" ht="21" x14ac:dyDescent="0.25">
      <c r="A224" s="143">
        <v>224</v>
      </c>
      <c r="B224" s="151" t="s">
        <v>980</v>
      </c>
      <c r="C224" s="147" t="s">
        <v>981</v>
      </c>
      <c r="D224" s="146" t="s">
        <v>235</v>
      </c>
      <c r="E224" s="147" t="s">
        <v>236</v>
      </c>
      <c r="F224" s="148">
        <v>400000000</v>
      </c>
      <c r="G224" s="149" t="s">
        <v>199</v>
      </c>
      <c r="H224" s="150" t="s">
        <v>237</v>
      </c>
      <c r="I224" s="151" t="s">
        <v>525</v>
      </c>
      <c r="J224" s="151" t="s">
        <v>239</v>
      </c>
      <c r="K224" s="147" t="s">
        <v>982</v>
      </c>
      <c r="L224" s="152" t="s">
        <v>983</v>
      </c>
      <c r="M224" s="146" t="s">
        <v>242</v>
      </c>
      <c r="N224" s="146" t="s">
        <v>242</v>
      </c>
      <c r="O224" s="146" t="s">
        <v>242</v>
      </c>
      <c r="P224" s="146" t="s">
        <v>242</v>
      </c>
      <c r="Q224" s="153">
        <f t="shared" si="46"/>
        <v>40000000</v>
      </c>
      <c r="R224" s="146">
        <v>0</v>
      </c>
      <c r="S224" s="146">
        <v>0</v>
      </c>
      <c r="T224" s="146">
        <v>0</v>
      </c>
      <c r="U224" s="146"/>
      <c r="V224" s="146"/>
    </row>
    <row r="225" spans="1:22" ht="31.5" x14ac:dyDescent="0.25">
      <c r="A225" s="143">
        <v>225</v>
      </c>
      <c r="B225" s="151" t="s">
        <v>984</v>
      </c>
      <c r="C225" s="147" t="s">
        <v>985</v>
      </c>
      <c r="D225" s="146" t="s">
        <v>235</v>
      </c>
      <c r="E225" s="147" t="s">
        <v>236</v>
      </c>
      <c r="F225" s="148">
        <v>988203055</v>
      </c>
      <c r="G225" s="149" t="s">
        <v>199</v>
      </c>
      <c r="H225" s="150" t="s">
        <v>237</v>
      </c>
      <c r="I225" s="151" t="s">
        <v>525</v>
      </c>
      <c r="J225" s="151" t="s">
        <v>239</v>
      </c>
      <c r="K225" s="147" t="s">
        <v>986</v>
      </c>
      <c r="L225" s="152" t="s">
        <v>987</v>
      </c>
      <c r="M225" s="146" t="s">
        <v>242</v>
      </c>
      <c r="N225" s="146" t="s">
        <v>242</v>
      </c>
      <c r="O225" s="146" t="s">
        <v>242</v>
      </c>
      <c r="P225" s="146" t="s">
        <v>242</v>
      </c>
      <c r="Q225" s="153">
        <f t="shared" si="46"/>
        <v>98820305.5</v>
      </c>
      <c r="R225" s="146">
        <v>0</v>
      </c>
      <c r="S225" s="146">
        <v>0</v>
      </c>
      <c r="T225" s="146">
        <v>0</v>
      </c>
      <c r="U225" s="146"/>
      <c r="V225" s="146"/>
    </row>
    <row r="226" spans="1:22" ht="31.5" x14ac:dyDescent="0.25">
      <c r="A226" s="143">
        <v>226</v>
      </c>
      <c r="B226" s="151" t="s">
        <v>988</v>
      </c>
      <c r="C226" s="147" t="s">
        <v>426</v>
      </c>
      <c r="D226" s="146" t="s">
        <v>235</v>
      </c>
      <c r="E226" s="147" t="s">
        <v>236</v>
      </c>
      <c r="F226" s="148">
        <v>1049010923</v>
      </c>
      <c r="G226" s="149" t="s">
        <v>200</v>
      </c>
      <c r="H226" s="150" t="s">
        <v>237</v>
      </c>
      <c r="I226" s="151" t="s">
        <v>975</v>
      </c>
      <c r="J226" s="151" t="s">
        <v>285</v>
      </c>
      <c r="K226" s="147" t="s">
        <v>989</v>
      </c>
      <c r="L226" s="152" t="s">
        <v>990</v>
      </c>
      <c r="M226" s="146" t="s">
        <v>242</v>
      </c>
      <c r="N226" s="146" t="s">
        <v>242</v>
      </c>
      <c r="O226" s="146" t="s">
        <v>242</v>
      </c>
      <c r="P226" s="146" t="s">
        <v>242</v>
      </c>
      <c r="Q226" s="157">
        <f>+F226*50%</f>
        <v>524505461.5</v>
      </c>
      <c r="R226" s="157">
        <f>+Q226</f>
        <v>524505461.5</v>
      </c>
      <c r="S226" s="157">
        <v>0</v>
      </c>
      <c r="T226" s="157">
        <f>+R226</f>
        <v>524505461.5</v>
      </c>
      <c r="U226" s="146"/>
      <c r="V226" s="149"/>
    </row>
    <row r="227" spans="1:22" ht="31.5" x14ac:dyDescent="0.25">
      <c r="A227" s="143">
        <v>227</v>
      </c>
      <c r="B227" s="151" t="s">
        <v>991</v>
      </c>
      <c r="C227" s="147" t="s">
        <v>708</v>
      </c>
      <c r="D227" s="146" t="s">
        <v>235</v>
      </c>
      <c r="E227" s="147" t="s">
        <v>236</v>
      </c>
      <c r="F227" s="148">
        <v>1200000000</v>
      </c>
      <c r="G227" s="149" t="s">
        <v>199</v>
      </c>
      <c r="H227" s="150" t="s">
        <v>237</v>
      </c>
      <c r="I227" s="151" t="s">
        <v>525</v>
      </c>
      <c r="J227" s="151" t="s">
        <v>239</v>
      </c>
      <c r="K227" s="147" t="s">
        <v>992</v>
      </c>
      <c r="L227" s="152" t="s">
        <v>993</v>
      </c>
      <c r="M227" s="146" t="s">
        <v>242</v>
      </c>
      <c r="N227" s="146" t="s">
        <v>242</v>
      </c>
      <c r="O227" s="146" t="s">
        <v>242</v>
      </c>
      <c r="P227" s="146" t="s">
        <v>242</v>
      </c>
      <c r="Q227" s="153">
        <f t="shared" ref="Q227:Q231" si="47">+F227*J227</f>
        <v>120000000</v>
      </c>
      <c r="R227" s="146">
        <v>0</v>
      </c>
      <c r="S227" s="146">
        <v>0</v>
      </c>
      <c r="T227" s="146">
        <v>0</v>
      </c>
      <c r="U227" s="146"/>
      <c r="V227" s="146"/>
    </row>
    <row r="228" spans="1:22" ht="31.5" x14ac:dyDescent="0.25">
      <c r="A228" s="143">
        <v>228</v>
      </c>
      <c r="B228" s="151" t="s">
        <v>994</v>
      </c>
      <c r="C228" s="147" t="s">
        <v>412</v>
      </c>
      <c r="D228" s="146" t="s">
        <v>235</v>
      </c>
      <c r="E228" s="147" t="s">
        <v>236</v>
      </c>
      <c r="F228" s="148">
        <v>1003000000</v>
      </c>
      <c r="G228" s="149" t="s">
        <v>199</v>
      </c>
      <c r="H228" s="150" t="s">
        <v>237</v>
      </c>
      <c r="I228" s="151" t="s">
        <v>525</v>
      </c>
      <c r="J228" s="151" t="s">
        <v>239</v>
      </c>
      <c r="K228" s="147" t="s">
        <v>995</v>
      </c>
      <c r="L228" s="152" t="s">
        <v>710</v>
      </c>
      <c r="M228" s="146" t="s">
        <v>242</v>
      </c>
      <c r="N228" s="146" t="s">
        <v>242</v>
      </c>
      <c r="O228" s="146" t="s">
        <v>242</v>
      </c>
      <c r="P228" s="146" t="s">
        <v>242</v>
      </c>
      <c r="Q228" s="153">
        <f t="shared" si="47"/>
        <v>100300000</v>
      </c>
      <c r="R228" s="146">
        <v>0</v>
      </c>
      <c r="S228" s="146">
        <v>0</v>
      </c>
      <c r="T228" s="146">
        <v>0</v>
      </c>
      <c r="U228" s="146"/>
      <c r="V228" s="146"/>
    </row>
    <row r="229" spans="1:22" ht="31.5" x14ac:dyDescent="0.25">
      <c r="A229" s="143">
        <v>229</v>
      </c>
      <c r="B229" s="151" t="s">
        <v>996</v>
      </c>
      <c r="C229" s="147" t="s">
        <v>997</v>
      </c>
      <c r="D229" s="146" t="s">
        <v>235</v>
      </c>
      <c r="E229" s="147" t="s">
        <v>236</v>
      </c>
      <c r="F229" s="148">
        <v>423773959</v>
      </c>
      <c r="G229" s="149" t="s">
        <v>199</v>
      </c>
      <c r="H229" s="150" t="s">
        <v>237</v>
      </c>
      <c r="I229" s="151" t="s">
        <v>525</v>
      </c>
      <c r="J229" s="151" t="s">
        <v>239</v>
      </c>
      <c r="K229" s="147" t="s">
        <v>998</v>
      </c>
      <c r="L229" s="152" t="s">
        <v>999</v>
      </c>
      <c r="M229" s="146" t="s">
        <v>242</v>
      </c>
      <c r="N229" s="146" t="s">
        <v>242</v>
      </c>
      <c r="O229" s="146" t="s">
        <v>242</v>
      </c>
      <c r="P229" s="146" t="s">
        <v>242</v>
      </c>
      <c r="Q229" s="153">
        <f t="shared" si="47"/>
        <v>42377395.900000006</v>
      </c>
      <c r="R229" s="146">
        <v>0</v>
      </c>
      <c r="S229" s="146">
        <v>0</v>
      </c>
      <c r="T229" s="146">
        <v>0</v>
      </c>
      <c r="U229" s="146"/>
      <c r="V229" s="146"/>
    </row>
    <row r="230" spans="1:22" ht="31.5" x14ac:dyDescent="0.25">
      <c r="A230" s="143">
        <v>230</v>
      </c>
      <c r="B230" s="151" t="s">
        <v>1000</v>
      </c>
      <c r="C230" s="147" t="s">
        <v>978</v>
      </c>
      <c r="D230" s="146" t="s">
        <v>235</v>
      </c>
      <c r="E230" s="147" t="s">
        <v>236</v>
      </c>
      <c r="F230" s="148">
        <v>635000000</v>
      </c>
      <c r="G230" s="149" t="s">
        <v>199</v>
      </c>
      <c r="H230" s="150" t="s">
        <v>237</v>
      </c>
      <c r="I230" s="151" t="s">
        <v>525</v>
      </c>
      <c r="J230" s="151" t="s">
        <v>239</v>
      </c>
      <c r="K230" s="147" t="s">
        <v>1001</v>
      </c>
      <c r="L230" s="152" t="s">
        <v>710</v>
      </c>
      <c r="M230" s="146" t="s">
        <v>242</v>
      </c>
      <c r="N230" s="146" t="s">
        <v>242</v>
      </c>
      <c r="O230" s="146" t="s">
        <v>242</v>
      </c>
      <c r="P230" s="146" t="s">
        <v>242</v>
      </c>
      <c r="Q230" s="153">
        <f t="shared" si="47"/>
        <v>63500000</v>
      </c>
      <c r="R230" s="146">
        <v>0</v>
      </c>
      <c r="S230" s="146">
        <v>0</v>
      </c>
      <c r="T230" s="146">
        <v>0</v>
      </c>
      <c r="U230" s="146"/>
      <c r="V230" s="146"/>
    </row>
    <row r="231" spans="1:22" ht="31.5" x14ac:dyDescent="0.25">
      <c r="A231" s="143">
        <v>231</v>
      </c>
      <c r="B231" s="151" t="s">
        <v>1002</v>
      </c>
      <c r="C231" s="147" t="s">
        <v>904</v>
      </c>
      <c r="D231" s="146" t="s">
        <v>235</v>
      </c>
      <c r="E231" s="147" t="s">
        <v>236</v>
      </c>
      <c r="F231" s="151" t="s">
        <v>1003</v>
      </c>
      <c r="G231" s="149" t="s">
        <v>199</v>
      </c>
      <c r="H231" s="150" t="s">
        <v>237</v>
      </c>
      <c r="I231" s="151" t="s">
        <v>525</v>
      </c>
      <c r="J231" s="151" t="s">
        <v>239</v>
      </c>
      <c r="K231" s="147" t="s">
        <v>1004</v>
      </c>
      <c r="L231" s="152" t="s">
        <v>710</v>
      </c>
      <c r="M231" s="146" t="s">
        <v>242</v>
      </c>
      <c r="N231" s="146" t="s">
        <v>242</v>
      </c>
      <c r="O231" s="146" t="s">
        <v>242</v>
      </c>
      <c r="P231" s="146" t="s">
        <v>242</v>
      </c>
      <c r="Q231" s="153" t="e">
        <f t="shared" si="47"/>
        <v>#VALUE!</v>
      </c>
      <c r="R231" s="146">
        <v>0</v>
      </c>
      <c r="S231" s="146">
        <v>0</v>
      </c>
      <c r="T231" s="146">
        <v>0</v>
      </c>
      <c r="U231" s="146"/>
      <c r="V231" s="146"/>
    </row>
    <row r="232" spans="1:22" ht="31.5" x14ac:dyDescent="0.25">
      <c r="A232" s="143">
        <v>232</v>
      </c>
      <c r="B232" s="151" t="s">
        <v>1005</v>
      </c>
      <c r="C232" s="147" t="s">
        <v>498</v>
      </c>
      <c r="D232" s="146" t="s">
        <v>235</v>
      </c>
      <c r="E232" s="147" t="s">
        <v>236</v>
      </c>
      <c r="F232" s="148">
        <v>8455328775</v>
      </c>
      <c r="G232" s="149" t="s">
        <v>200</v>
      </c>
      <c r="H232" s="150" t="s">
        <v>237</v>
      </c>
      <c r="I232" s="151" t="s">
        <v>1006</v>
      </c>
      <c r="J232" s="151" t="s">
        <v>285</v>
      </c>
      <c r="K232" s="147" t="s">
        <v>1007</v>
      </c>
      <c r="L232" s="152" t="s">
        <v>505</v>
      </c>
      <c r="M232" s="146" t="s">
        <v>242</v>
      </c>
      <c r="N232" s="146" t="s">
        <v>242</v>
      </c>
      <c r="O232" s="146" t="s">
        <v>242</v>
      </c>
      <c r="P232" s="146" t="s">
        <v>242</v>
      </c>
      <c r="Q232" s="157">
        <f>+F232*50%</f>
        <v>4227664387.5</v>
      </c>
      <c r="R232" s="157">
        <f>+Q232</f>
        <v>4227664387.5</v>
      </c>
      <c r="S232" s="157">
        <v>0</v>
      </c>
      <c r="T232" s="157">
        <f>+R232</f>
        <v>4227664387.5</v>
      </c>
      <c r="U232" s="146"/>
      <c r="V232" s="149"/>
    </row>
    <row r="233" spans="1:22" ht="31.5" x14ac:dyDescent="0.25">
      <c r="A233" s="143">
        <v>233</v>
      </c>
      <c r="B233" s="151" t="s">
        <v>1008</v>
      </c>
      <c r="C233" s="147" t="s">
        <v>498</v>
      </c>
      <c r="D233" s="146" t="s">
        <v>235</v>
      </c>
      <c r="E233" s="147" t="s">
        <v>236</v>
      </c>
      <c r="F233" s="148">
        <v>500000000</v>
      </c>
      <c r="G233" s="149" t="s">
        <v>199</v>
      </c>
      <c r="H233" s="150" t="s">
        <v>237</v>
      </c>
      <c r="I233" s="151" t="s">
        <v>525</v>
      </c>
      <c r="J233" s="151" t="s">
        <v>239</v>
      </c>
      <c r="K233" s="147" t="s">
        <v>1009</v>
      </c>
      <c r="L233" s="152" t="s">
        <v>1010</v>
      </c>
      <c r="M233" s="146" t="s">
        <v>242</v>
      </c>
      <c r="N233" s="146" t="s">
        <v>242</v>
      </c>
      <c r="O233" s="146" t="s">
        <v>242</v>
      </c>
      <c r="P233" s="146" t="s">
        <v>242</v>
      </c>
      <c r="Q233" s="153">
        <f t="shared" ref="Q233:Q251" si="48">+F233*J233</f>
        <v>50000000</v>
      </c>
      <c r="R233" s="146">
        <v>0</v>
      </c>
      <c r="S233" s="146">
        <v>0</v>
      </c>
      <c r="T233" s="146">
        <v>0</v>
      </c>
      <c r="U233" s="146"/>
      <c r="V233" s="146"/>
    </row>
    <row r="234" spans="1:22" ht="73.5" x14ac:dyDescent="0.25">
      <c r="A234" s="143">
        <v>234</v>
      </c>
      <c r="B234" s="151" t="s">
        <v>1011</v>
      </c>
      <c r="C234" s="147" t="s">
        <v>498</v>
      </c>
      <c r="D234" s="146" t="s">
        <v>235</v>
      </c>
      <c r="E234" s="147" t="s">
        <v>236</v>
      </c>
      <c r="F234" s="148">
        <v>1174948364</v>
      </c>
      <c r="G234" s="149" t="s">
        <v>199</v>
      </c>
      <c r="H234" s="150" t="s">
        <v>237</v>
      </c>
      <c r="I234" s="151" t="s">
        <v>525</v>
      </c>
      <c r="J234" s="151" t="s">
        <v>239</v>
      </c>
      <c r="K234" s="147" t="s">
        <v>1012</v>
      </c>
      <c r="L234" s="152" t="s">
        <v>1013</v>
      </c>
      <c r="M234" s="146" t="s">
        <v>242</v>
      </c>
      <c r="N234" s="146" t="s">
        <v>242</v>
      </c>
      <c r="O234" s="146" t="s">
        <v>242</v>
      </c>
      <c r="P234" s="146" t="s">
        <v>242</v>
      </c>
      <c r="Q234" s="153">
        <f t="shared" si="48"/>
        <v>117494836.40000001</v>
      </c>
      <c r="R234" s="146">
        <v>0</v>
      </c>
      <c r="S234" s="146">
        <v>0</v>
      </c>
      <c r="T234" s="146">
        <v>0</v>
      </c>
      <c r="U234" s="146"/>
      <c r="V234" s="146"/>
    </row>
    <row r="235" spans="1:22" ht="21" x14ac:dyDescent="0.25">
      <c r="A235" s="143">
        <v>235</v>
      </c>
      <c r="B235" s="151" t="s">
        <v>1014</v>
      </c>
      <c r="C235" s="147" t="s">
        <v>829</v>
      </c>
      <c r="D235" s="146" t="s">
        <v>235</v>
      </c>
      <c r="E235" s="147" t="s">
        <v>236</v>
      </c>
      <c r="F235" s="148">
        <v>2000000000</v>
      </c>
      <c r="G235" s="149" t="s">
        <v>199</v>
      </c>
      <c r="H235" s="150" t="s">
        <v>237</v>
      </c>
      <c r="I235" s="151" t="s">
        <v>525</v>
      </c>
      <c r="J235" s="151" t="s">
        <v>239</v>
      </c>
      <c r="K235" s="147" t="s">
        <v>1015</v>
      </c>
      <c r="L235" s="152" t="s">
        <v>729</v>
      </c>
      <c r="M235" s="146" t="s">
        <v>242</v>
      </c>
      <c r="N235" s="146" t="s">
        <v>242</v>
      </c>
      <c r="O235" s="146" t="s">
        <v>242</v>
      </c>
      <c r="P235" s="146" t="s">
        <v>242</v>
      </c>
      <c r="Q235" s="153">
        <f t="shared" si="48"/>
        <v>200000000</v>
      </c>
      <c r="R235" s="146">
        <v>0</v>
      </c>
      <c r="S235" s="146">
        <v>0</v>
      </c>
      <c r="T235" s="146">
        <v>0</v>
      </c>
      <c r="U235" s="146"/>
      <c r="V235" s="146"/>
    </row>
    <row r="236" spans="1:22" ht="31.5" x14ac:dyDescent="0.25">
      <c r="A236" s="143">
        <v>236</v>
      </c>
      <c r="B236" s="151" t="s">
        <v>1016</v>
      </c>
      <c r="C236" s="147" t="s">
        <v>904</v>
      </c>
      <c r="D236" s="146" t="s">
        <v>235</v>
      </c>
      <c r="E236" s="147" t="s">
        <v>236</v>
      </c>
      <c r="F236" s="148">
        <v>400000000</v>
      </c>
      <c r="G236" s="149" t="s">
        <v>199</v>
      </c>
      <c r="H236" s="150" t="s">
        <v>237</v>
      </c>
      <c r="I236" s="151" t="s">
        <v>525</v>
      </c>
      <c r="J236" s="151" t="s">
        <v>239</v>
      </c>
      <c r="K236" s="147" t="s">
        <v>1017</v>
      </c>
      <c r="L236" s="152" t="s">
        <v>710</v>
      </c>
      <c r="M236" s="146" t="s">
        <v>242</v>
      </c>
      <c r="N236" s="146" t="s">
        <v>242</v>
      </c>
      <c r="O236" s="146" t="s">
        <v>242</v>
      </c>
      <c r="P236" s="146" t="s">
        <v>242</v>
      </c>
      <c r="Q236" s="153">
        <f t="shared" si="48"/>
        <v>40000000</v>
      </c>
      <c r="R236" s="146">
        <v>0</v>
      </c>
      <c r="S236" s="146">
        <v>0</v>
      </c>
      <c r="T236" s="146">
        <v>0</v>
      </c>
      <c r="U236" s="146"/>
      <c r="V236" s="146"/>
    </row>
    <row r="237" spans="1:22" ht="21" x14ac:dyDescent="0.25">
      <c r="A237" s="143">
        <v>237</v>
      </c>
      <c r="B237" s="151" t="s">
        <v>1018</v>
      </c>
      <c r="C237" s="147" t="s">
        <v>1019</v>
      </c>
      <c r="D237" s="146" t="s">
        <v>235</v>
      </c>
      <c r="E237" s="147" t="s">
        <v>236</v>
      </c>
      <c r="F237" s="148">
        <v>300000000</v>
      </c>
      <c r="G237" s="149" t="s">
        <v>199</v>
      </c>
      <c r="H237" s="150" t="s">
        <v>237</v>
      </c>
      <c r="I237" s="151" t="s">
        <v>525</v>
      </c>
      <c r="J237" s="151" t="s">
        <v>239</v>
      </c>
      <c r="K237" s="147" t="s">
        <v>1020</v>
      </c>
      <c r="L237" s="152" t="s">
        <v>956</v>
      </c>
      <c r="M237" s="146" t="s">
        <v>242</v>
      </c>
      <c r="N237" s="146" t="s">
        <v>242</v>
      </c>
      <c r="O237" s="146" t="s">
        <v>242</v>
      </c>
      <c r="P237" s="146" t="s">
        <v>242</v>
      </c>
      <c r="Q237" s="153">
        <f t="shared" si="48"/>
        <v>30000000</v>
      </c>
      <c r="R237" s="146">
        <v>0</v>
      </c>
      <c r="S237" s="146">
        <v>0</v>
      </c>
      <c r="T237" s="146">
        <v>0</v>
      </c>
      <c r="U237" s="146"/>
      <c r="V237" s="146"/>
    </row>
    <row r="238" spans="1:22" ht="31.5" x14ac:dyDescent="0.25">
      <c r="A238" s="143">
        <v>238</v>
      </c>
      <c r="B238" s="151" t="s">
        <v>1021</v>
      </c>
      <c r="C238" s="147" t="s">
        <v>985</v>
      </c>
      <c r="D238" s="146" t="s">
        <v>235</v>
      </c>
      <c r="E238" s="147" t="s">
        <v>236</v>
      </c>
      <c r="F238" s="148">
        <v>2618482907</v>
      </c>
      <c r="G238" s="149" t="s">
        <v>199</v>
      </c>
      <c r="H238" s="150" t="s">
        <v>237</v>
      </c>
      <c r="I238" s="151" t="s">
        <v>525</v>
      </c>
      <c r="J238" s="151" t="s">
        <v>239</v>
      </c>
      <c r="K238" s="147" t="s">
        <v>1022</v>
      </c>
      <c r="L238" s="152" t="s">
        <v>1023</v>
      </c>
      <c r="M238" s="146" t="s">
        <v>242</v>
      </c>
      <c r="N238" s="146" t="s">
        <v>242</v>
      </c>
      <c r="O238" s="146" t="s">
        <v>242</v>
      </c>
      <c r="P238" s="146" t="s">
        <v>242</v>
      </c>
      <c r="Q238" s="153">
        <f t="shared" si="48"/>
        <v>261848290.70000002</v>
      </c>
      <c r="R238" s="146">
        <v>0</v>
      </c>
      <c r="S238" s="146">
        <v>0</v>
      </c>
      <c r="T238" s="146">
        <v>0</v>
      </c>
      <c r="U238" s="146"/>
      <c r="V238" s="146"/>
    </row>
    <row r="239" spans="1:22" ht="21" x14ac:dyDescent="0.25">
      <c r="A239" s="143">
        <v>239</v>
      </c>
      <c r="B239" s="151" t="s">
        <v>1024</v>
      </c>
      <c r="C239" s="147" t="s">
        <v>904</v>
      </c>
      <c r="D239" s="146" t="s">
        <v>235</v>
      </c>
      <c r="E239" s="147" t="s">
        <v>236</v>
      </c>
      <c r="F239" s="148">
        <v>631137409</v>
      </c>
      <c r="G239" s="149" t="s">
        <v>199</v>
      </c>
      <c r="H239" s="150" t="s">
        <v>237</v>
      </c>
      <c r="I239" s="151" t="s">
        <v>525</v>
      </c>
      <c r="J239" s="151" t="s">
        <v>239</v>
      </c>
      <c r="K239" s="147" t="s">
        <v>1025</v>
      </c>
      <c r="L239" s="152" t="s">
        <v>729</v>
      </c>
      <c r="M239" s="146" t="s">
        <v>242</v>
      </c>
      <c r="N239" s="146" t="s">
        <v>242</v>
      </c>
      <c r="O239" s="146" t="s">
        <v>242</v>
      </c>
      <c r="P239" s="146" t="s">
        <v>242</v>
      </c>
      <c r="Q239" s="153">
        <f t="shared" si="48"/>
        <v>63113740.900000006</v>
      </c>
      <c r="R239" s="146">
        <v>0</v>
      </c>
      <c r="S239" s="146">
        <v>0</v>
      </c>
      <c r="T239" s="146">
        <v>0</v>
      </c>
      <c r="U239" s="146"/>
      <c r="V239" s="146"/>
    </row>
    <row r="240" spans="1:22" ht="31.5" x14ac:dyDescent="0.25">
      <c r="A240" s="143">
        <v>240</v>
      </c>
      <c r="B240" s="151" t="s">
        <v>1026</v>
      </c>
      <c r="C240" s="147" t="s">
        <v>468</v>
      </c>
      <c r="D240" s="146" t="s">
        <v>235</v>
      </c>
      <c r="E240" s="147" t="s">
        <v>236</v>
      </c>
      <c r="F240" s="148">
        <v>300000000</v>
      </c>
      <c r="G240" s="149" t="s">
        <v>199</v>
      </c>
      <c r="H240" s="150" t="s">
        <v>237</v>
      </c>
      <c r="I240" s="151" t="s">
        <v>525</v>
      </c>
      <c r="J240" s="151" t="s">
        <v>239</v>
      </c>
      <c r="K240" s="147" t="s">
        <v>1027</v>
      </c>
      <c r="L240" s="152" t="s">
        <v>909</v>
      </c>
      <c r="M240" s="146" t="s">
        <v>242</v>
      </c>
      <c r="N240" s="146" t="s">
        <v>242</v>
      </c>
      <c r="O240" s="146" t="s">
        <v>242</v>
      </c>
      <c r="P240" s="146" t="s">
        <v>242</v>
      </c>
      <c r="Q240" s="153">
        <f t="shared" si="48"/>
        <v>30000000</v>
      </c>
      <c r="R240" s="146">
        <v>0</v>
      </c>
      <c r="S240" s="146">
        <v>0</v>
      </c>
      <c r="T240" s="146">
        <v>0</v>
      </c>
      <c r="U240" s="146"/>
      <c r="V240" s="146"/>
    </row>
    <row r="241" spans="1:22" ht="31.5" x14ac:dyDescent="0.25">
      <c r="A241" s="143">
        <v>241</v>
      </c>
      <c r="B241" s="151" t="s">
        <v>1028</v>
      </c>
      <c r="C241" s="147" t="s">
        <v>904</v>
      </c>
      <c r="D241" s="146" t="s">
        <v>235</v>
      </c>
      <c r="E241" s="147" t="s">
        <v>236</v>
      </c>
      <c r="F241" s="148">
        <v>2500000000</v>
      </c>
      <c r="G241" s="149" t="s">
        <v>199</v>
      </c>
      <c r="H241" s="150" t="s">
        <v>237</v>
      </c>
      <c r="I241" s="151" t="s">
        <v>525</v>
      </c>
      <c r="J241" s="151" t="s">
        <v>239</v>
      </c>
      <c r="K241" s="147" t="s">
        <v>1029</v>
      </c>
      <c r="L241" s="152" t="s">
        <v>1023</v>
      </c>
      <c r="M241" s="146" t="s">
        <v>242</v>
      </c>
      <c r="N241" s="146" t="s">
        <v>242</v>
      </c>
      <c r="O241" s="146" t="s">
        <v>242</v>
      </c>
      <c r="P241" s="146" t="s">
        <v>242</v>
      </c>
      <c r="Q241" s="153">
        <f t="shared" si="48"/>
        <v>250000000</v>
      </c>
      <c r="R241" s="146">
        <v>0</v>
      </c>
      <c r="S241" s="146">
        <v>0</v>
      </c>
      <c r="T241" s="146">
        <v>0</v>
      </c>
      <c r="U241" s="146"/>
      <c r="V241" s="146"/>
    </row>
    <row r="242" spans="1:22" ht="31.5" x14ac:dyDescent="0.25">
      <c r="A242" s="143">
        <v>242</v>
      </c>
      <c r="B242" s="151" t="s">
        <v>1030</v>
      </c>
      <c r="C242" s="147" t="s">
        <v>770</v>
      </c>
      <c r="D242" s="146" t="s">
        <v>235</v>
      </c>
      <c r="E242" s="147" t="s">
        <v>236</v>
      </c>
      <c r="F242" s="148">
        <v>340000000</v>
      </c>
      <c r="G242" s="149" t="s">
        <v>199</v>
      </c>
      <c r="H242" s="150" t="s">
        <v>237</v>
      </c>
      <c r="I242" s="151" t="s">
        <v>525</v>
      </c>
      <c r="J242" s="151" t="s">
        <v>239</v>
      </c>
      <c r="K242" s="147" t="s">
        <v>1031</v>
      </c>
      <c r="L242" s="152" t="s">
        <v>710</v>
      </c>
      <c r="M242" s="146" t="s">
        <v>242</v>
      </c>
      <c r="N242" s="146" t="s">
        <v>242</v>
      </c>
      <c r="O242" s="146" t="s">
        <v>242</v>
      </c>
      <c r="P242" s="146" t="s">
        <v>242</v>
      </c>
      <c r="Q242" s="153">
        <f t="shared" si="48"/>
        <v>34000000</v>
      </c>
      <c r="R242" s="146">
        <v>0</v>
      </c>
      <c r="S242" s="146">
        <v>0</v>
      </c>
      <c r="T242" s="146">
        <v>0</v>
      </c>
      <c r="U242" s="146"/>
      <c r="V242" s="146"/>
    </row>
    <row r="243" spans="1:22" ht="31.5" x14ac:dyDescent="0.25">
      <c r="A243" s="143">
        <v>243</v>
      </c>
      <c r="B243" s="163" t="s">
        <v>1032</v>
      </c>
      <c r="C243" s="147" t="s">
        <v>1033</v>
      </c>
      <c r="D243" s="146" t="s">
        <v>235</v>
      </c>
      <c r="E243" s="147" t="s">
        <v>1034</v>
      </c>
      <c r="F243" s="148">
        <v>700000000</v>
      </c>
      <c r="G243" s="149" t="s">
        <v>199</v>
      </c>
      <c r="H243" s="150" t="s">
        <v>237</v>
      </c>
      <c r="I243" s="151" t="s">
        <v>525</v>
      </c>
      <c r="J243" s="151" t="s">
        <v>239</v>
      </c>
      <c r="K243" s="147" t="s">
        <v>1035</v>
      </c>
      <c r="L243" s="152" t="s">
        <v>710</v>
      </c>
      <c r="M243" s="146" t="s">
        <v>242</v>
      </c>
      <c r="N243" s="146" t="s">
        <v>242</v>
      </c>
      <c r="O243" s="146" t="s">
        <v>242</v>
      </c>
      <c r="P243" s="146" t="s">
        <v>242</v>
      </c>
      <c r="Q243" s="153">
        <f t="shared" si="48"/>
        <v>70000000</v>
      </c>
      <c r="R243" s="146">
        <v>0</v>
      </c>
      <c r="S243" s="146">
        <v>0</v>
      </c>
      <c r="T243" s="146">
        <v>0</v>
      </c>
      <c r="U243" s="146"/>
      <c r="V243" s="146"/>
    </row>
    <row r="244" spans="1:22" ht="31.5" x14ac:dyDescent="0.25">
      <c r="A244" s="143">
        <v>244</v>
      </c>
      <c r="B244" s="151" t="s">
        <v>1036</v>
      </c>
      <c r="C244" s="147" t="s">
        <v>1037</v>
      </c>
      <c r="D244" s="146" t="s">
        <v>235</v>
      </c>
      <c r="E244" s="147" t="s">
        <v>1034</v>
      </c>
      <c r="F244" s="148">
        <v>782958638</v>
      </c>
      <c r="G244" s="149" t="s">
        <v>199</v>
      </c>
      <c r="H244" s="150" t="s">
        <v>237</v>
      </c>
      <c r="I244" s="151" t="s">
        <v>525</v>
      </c>
      <c r="J244" s="151" t="s">
        <v>239</v>
      </c>
      <c r="K244" s="147" t="s">
        <v>1038</v>
      </c>
      <c r="L244" s="152" t="s">
        <v>1039</v>
      </c>
      <c r="M244" s="146" t="s">
        <v>242</v>
      </c>
      <c r="N244" s="146" t="s">
        <v>242</v>
      </c>
      <c r="O244" s="146" t="s">
        <v>242</v>
      </c>
      <c r="P244" s="146" t="s">
        <v>242</v>
      </c>
      <c r="Q244" s="153">
        <f t="shared" si="48"/>
        <v>78295863.799999997</v>
      </c>
      <c r="R244" s="146">
        <v>0</v>
      </c>
      <c r="S244" s="146">
        <v>0</v>
      </c>
      <c r="T244" s="146">
        <v>0</v>
      </c>
      <c r="U244" s="146"/>
      <c r="V244" s="146"/>
    </row>
    <row r="245" spans="1:22" ht="21" x14ac:dyDescent="0.25">
      <c r="A245" s="143">
        <v>245</v>
      </c>
      <c r="B245" s="151" t="s">
        <v>1040</v>
      </c>
      <c r="C245" s="147" t="s">
        <v>1041</v>
      </c>
      <c r="D245" s="146" t="s">
        <v>235</v>
      </c>
      <c r="E245" s="147" t="s">
        <v>1034</v>
      </c>
      <c r="F245" s="148">
        <v>700000000</v>
      </c>
      <c r="G245" s="149" t="s">
        <v>199</v>
      </c>
      <c r="H245" s="150" t="s">
        <v>237</v>
      </c>
      <c r="I245" s="151" t="s">
        <v>525</v>
      </c>
      <c r="J245" s="151" t="s">
        <v>239</v>
      </c>
      <c r="K245" s="147" t="s">
        <v>1042</v>
      </c>
      <c r="L245" s="152" t="s">
        <v>1043</v>
      </c>
      <c r="M245" s="146" t="s">
        <v>242</v>
      </c>
      <c r="N245" s="146" t="s">
        <v>242</v>
      </c>
      <c r="O245" s="146" t="s">
        <v>242</v>
      </c>
      <c r="P245" s="146" t="s">
        <v>242</v>
      </c>
      <c r="Q245" s="153">
        <f t="shared" si="48"/>
        <v>70000000</v>
      </c>
      <c r="R245" s="146">
        <v>0</v>
      </c>
      <c r="S245" s="146">
        <v>0</v>
      </c>
      <c r="T245" s="146">
        <v>0</v>
      </c>
      <c r="U245" s="146"/>
      <c r="V245" s="146"/>
    </row>
    <row r="246" spans="1:22" ht="21" x14ac:dyDescent="0.25">
      <c r="A246" s="143">
        <v>246</v>
      </c>
      <c r="B246" s="151" t="s">
        <v>1044</v>
      </c>
      <c r="C246" s="147" t="s">
        <v>1045</v>
      </c>
      <c r="D246" s="146" t="s">
        <v>235</v>
      </c>
      <c r="E246" s="147" t="s">
        <v>1034</v>
      </c>
      <c r="F246" s="148">
        <v>1050000000</v>
      </c>
      <c r="G246" s="149" t="s">
        <v>199</v>
      </c>
      <c r="H246" s="150" t="s">
        <v>237</v>
      </c>
      <c r="I246" s="151" t="s">
        <v>525</v>
      </c>
      <c r="J246" s="151" t="s">
        <v>239</v>
      </c>
      <c r="K246" s="147" t="s">
        <v>1046</v>
      </c>
      <c r="L246" s="152" t="s">
        <v>909</v>
      </c>
      <c r="M246" s="146" t="s">
        <v>242</v>
      </c>
      <c r="N246" s="146" t="s">
        <v>242</v>
      </c>
      <c r="O246" s="146" t="s">
        <v>242</v>
      </c>
      <c r="P246" s="146" t="s">
        <v>242</v>
      </c>
      <c r="Q246" s="153">
        <f t="shared" si="48"/>
        <v>105000000</v>
      </c>
      <c r="R246" s="146">
        <v>0</v>
      </c>
      <c r="S246" s="146">
        <v>0</v>
      </c>
      <c r="T246" s="146">
        <v>0</v>
      </c>
      <c r="U246" s="146"/>
      <c r="V246" s="146"/>
    </row>
    <row r="247" spans="1:22" ht="21" x14ac:dyDescent="0.25">
      <c r="A247" s="143">
        <v>247</v>
      </c>
      <c r="B247" s="151" t="s">
        <v>1047</v>
      </c>
      <c r="C247" s="147" t="s">
        <v>770</v>
      </c>
      <c r="D247" s="146" t="s">
        <v>235</v>
      </c>
      <c r="E247" s="147" t="s">
        <v>236</v>
      </c>
      <c r="F247" s="148">
        <v>2400000000</v>
      </c>
      <c r="G247" s="149" t="s">
        <v>199</v>
      </c>
      <c r="H247" s="150" t="s">
        <v>237</v>
      </c>
      <c r="I247" s="151" t="s">
        <v>525</v>
      </c>
      <c r="J247" s="151" t="s">
        <v>239</v>
      </c>
      <c r="K247" s="147" t="s">
        <v>1048</v>
      </c>
      <c r="L247" s="152" t="s">
        <v>729</v>
      </c>
      <c r="M247" s="146" t="s">
        <v>242</v>
      </c>
      <c r="N247" s="146" t="s">
        <v>242</v>
      </c>
      <c r="O247" s="146" t="s">
        <v>242</v>
      </c>
      <c r="P247" s="146" t="s">
        <v>242</v>
      </c>
      <c r="Q247" s="153">
        <f t="shared" si="48"/>
        <v>240000000</v>
      </c>
      <c r="R247" s="146">
        <v>0</v>
      </c>
      <c r="S247" s="146">
        <v>0</v>
      </c>
      <c r="T247" s="146">
        <v>0</v>
      </c>
      <c r="U247" s="146"/>
      <c r="V247" s="146"/>
    </row>
    <row r="248" spans="1:22" ht="31.5" x14ac:dyDescent="0.25">
      <c r="A248" s="143">
        <v>248</v>
      </c>
      <c r="B248" s="151" t="s">
        <v>1049</v>
      </c>
      <c r="C248" s="147" t="s">
        <v>770</v>
      </c>
      <c r="D248" s="146" t="s">
        <v>235</v>
      </c>
      <c r="E248" s="147" t="s">
        <v>236</v>
      </c>
      <c r="F248" s="148">
        <v>1203000000</v>
      </c>
      <c r="G248" s="149" t="s">
        <v>199</v>
      </c>
      <c r="H248" s="150" t="s">
        <v>237</v>
      </c>
      <c r="I248" s="151" t="s">
        <v>525</v>
      </c>
      <c r="J248" s="151" t="s">
        <v>239</v>
      </c>
      <c r="K248" s="147" t="s">
        <v>1050</v>
      </c>
      <c r="L248" s="152" t="s">
        <v>1051</v>
      </c>
      <c r="M248" s="146" t="s">
        <v>242</v>
      </c>
      <c r="N248" s="146" t="s">
        <v>242</v>
      </c>
      <c r="O248" s="146" t="s">
        <v>242</v>
      </c>
      <c r="P248" s="146" t="s">
        <v>242</v>
      </c>
      <c r="Q248" s="153">
        <f t="shared" si="48"/>
        <v>120300000</v>
      </c>
      <c r="R248" s="146">
        <v>0</v>
      </c>
      <c r="S248" s="146">
        <v>0</v>
      </c>
      <c r="T248" s="146">
        <v>0</v>
      </c>
      <c r="U248" s="146"/>
      <c r="V248" s="146"/>
    </row>
    <row r="249" spans="1:22" ht="31.5" x14ac:dyDescent="0.25">
      <c r="A249" s="143">
        <v>249</v>
      </c>
      <c r="B249" s="151" t="s">
        <v>1052</v>
      </c>
      <c r="C249" s="147" t="s">
        <v>426</v>
      </c>
      <c r="D249" s="146" t="s">
        <v>235</v>
      </c>
      <c r="E249" s="147" t="s">
        <v>236</v>
      </c>
      <c r="F249" s="148">
        <v>803000000</v>
      </c>
      <c r="G249" s="149" t="s">
        <v>199</v>
      </c>
      <c r="H249" s="150" t="s">
        <v>237</v>
      </c>
      <c r="I249" s="151" t="s">
        <v>525</v>
      </c>
      <c r="J249" s="151" t="s">
        <v>239</v>
      </c>
      <c r="K249" s="149" t="s">
        <v>1053</v>
      </c>
      <c r="L249" s="152" t="s">
        <v>1054</v>
      </c>
      <c r="M249" s="146" t="s">
        <v>242</v>
      </c>
      <c r="N249" s="146" t="s">
        <v>242</v>
      </c>
      <c r="O249" s="146" t="s">
        <v>242</v>
      </c>
      <c r="P249" s="146" t="s">
        <v>242</v>
      </c>
      <c r="Q249" s="153">
        <f t="shared" si="48"/>
        <v>80300000</v>
      </c>
      <c r="R249" s="146">
        <v>0</v>
      </c>
      <c r="S249" s="146">
        <v>0</v>
      </c>
      <c r="T249" s="146">
        <v>0</v>
      </c>
      <c r="U249" s="146"/>
      <c r="V249" s="146"/>
    </row>
    <row r="250" spans="1:22" ht="31.5" x14ac:dyDescent="0.25">
      <c r="A250" s="143">
        <v>250</v>
      </c>
      <c r="B250" s="151" t="s">
        <v>1055</v>
      </c>
      <c r="C250" s="147" t="s">
        <v>1056</v>
      </c>
      <c r="D250" s="146" t="s">
        <v>235</v>
      </c>
      <c r="E250" s="147" t="s">
        <v>236</v>
      </c>
      <c r="F250" s="148">
        <v>1600000000</v>
      </c>
      <c r="G250" s="149" t="s">
        <v>199</v>
      </c>
      <c r="H250" s="150" t="s">
        <v>237</v>
      </c>
      <c r="I250" s="151" t="s">
        <v>525</v>
      </c>
      <c r="J250" s="151" t="s">
        <v>239</v>
      </c>
      <c r="K250" s="149" t="s">
        <v>1057</v>
      </c>
      <c r="L250" s="152" t="s">
        <v>1058</v>
      </c>
      <c r="M250" s="146" t="s">
        <v>242</v>
      </c>
      <c r="N250" s="146" t="s">
        <v>242</v>
      </c>
      <c r="O250" s="146" t="s">
        <v>242</v>
      </c>
      <c r="P250" s="146" t="s">
        <v>242</v>
      </c>
      <c r="Q250" s="153">
        <f t="shared" si="48"/>
        <v>160000000</v>
      </c>
      <c r="R250" s="146">
        <v>0</v>
      </c>
      <c r="S250" s="146">
        <v>0</v>
      </c>
      <c r="T250" s="146">
        <v>0</v>
      </c>
      <c r="U250" s="146"/>
      <c r="V250" s="146"/>
    </row>
    <row r="251" spans="1:22" ht="31.5" x14ac:dyDescent="0.25">
      <c r="A251" s="143">
        <v>251</v>
      </c>
      <c r="B251" s="151" t="s">
        <v>1059</v>
      </c>
      <c r="C251" s="147" t="s">
        <v>662</v>
      </c>
      <c r="D251" s="146" t="s">
        <v>235</v>
      </c>
      <c r="E251" s="147" t="s">
        <v>236</v>
      </c>
      <c r="F251" s="148">
        <v>1915000000</v>
      </c>
      <c r="G251" s="149" t="s">
        <v>199</v>
      </c>
      <c r="H251" s="150" t="s">
        <v>237</v>
      </c>
      <c r="I251" s="151" t="s">
        <v>525</v>
      </c>
      <c r="J251" s="151" t="s">
        <v>239</v>
      </c>
      <c r="K251" s="147" t="s">
        <v>1060</v>
      </c>
      <c r="L251" s="152" t="s">
        <v>1061</v>
      </c>
      <c r="M251" s="146" t="s">
        <v>242</v>
      </c>
      <c r="N251" s="146" t="s">
        <v>242</v>
      </c>
      <c r="O251" s="146" t="s">
        <v>242</v>
      </c>
      <c r="P251" s="146" t="s">
        <v>242</v>
      </c>
      <c r="Q251" s="153">
        <f t="shared" si="48"/>
        <v>191500000</v>
      </c>
      <c r="R251" s="146">
        <v>0</v>
      </c>
      <c r="S251" s="146">
        <v>0</v>
      </c>
      <c r="T251" s="146">
        <v>0</v>
      </c>
      <c r="U251" s="146"/>
      <c r="V251" s="146"/>
    </row>
    <row r="252" spans="1:22" ht="21" x14ac:dyDescent="0.25">
      <c r="A252" s="143">
        <v>252</v>
      </c>
      <c r="B252" s="151" t="s">
        <v>1062</v>
      </c>
      <c r="C252" s="147" t="s">
        <v>498</v>
      </c>
      <c r="D252" s="146" t="s">
        <v>235</v>
      </c>
      <c r="E252" s="147" t="s">
        <v>236</v>
      </c>
      <c r="F252" s="148">
        <v>1613740649</v>
      </c>
      <c r="G252" s="149" t="s">
        <v>200</v>
      </c>
      <c r="H252" s="150" t="s">
        <v>237</v>
      </c>
      <c r="I252" s="151" t="s">
        <v>499</v>
      </c>
      <c r="J252" s="151" t="s">
        <v>285</v>
      </c>
      <c r="K252" s="147" t="s">
        <v>1063</v>
      </c>
      <c r="L252" s="152" t="s">
        <v>505</v>
      </c>
      <c r="M252" s="146" t="s">
        <v>242</v>
      </c>
      <c r="N252" s="146" t="s">
        <v>242</v>
      </c>
      <c r="O252" s="146" t="s">
        <v>242</v>
      </c>
      <c r="P252" s="146" t="s">
        <v>242</v>
      </c>
      <c r="Q252" s="157">
        <f>+F252*50%</f>
        <v>806870324.5</v>
      </c>
      <c r="R252" s="157">
        <f>+Q252</f>
        <v>806870324.5</v>
      </c>
      <c r="S252" s="157">
        <v>0</v>
      </c>
      <c r="T252" s="157">
        <f>+R252</f>
        <v>806870324.5</v>
      </c>
      <c r="U252" s="146"/>
      <c r="V252" s="149"/>
    </row>
    <row r="253" spans="1:22" ht="31.5" x14ac:dyDescent="0.25">
      <c r="A253" s="143">
        <v>253</v>
      </c>
      <c r="B253" s="151" t="s">
        <v>1064</v>
      </c>
      <c r="C253" s="147" t="s">
        <v>708</v>
      </c>
      <c r="D253" s="146" t="s">
        <v>235</v>
      </c>
      <c r="E253" s="147" t="s">
        <v>236</v>
      </c>
      <c r="F253" s="148">
        <v>918836646</v>
      </c>
      <c r="G253" s="149" t="s">
        <v>199</v>
      </c>
      <c r="H253" s="150" t="s">
        <v>237</v>
      </c>
      <c r="I253" s="151" t="s">
        <v>525</v>
      </c>
      <c r="J253" s="151" t="s">
        <v>239</v>
      </c>
      <c r="K253" s="147" t="s">
        <v>1065</v>
      </c>
      <c r="L253" s="152" t="s">
        <v>1066</v>
      </c>
      <c r="M253" s="146" t="s">
        <v>242</v>
      </c>
      <c r="N253" s="146" t="s">
        <v>242</v>
      </c>
      <c r="O253" s="146" t="s">
        <v>242</v>
      </c>
      <c r="P253" s="146" t="s">
        <v>242</v>
      </c>
      <c r="Q253" s="153">
        <f t="shared" ref="Q253:Q294" si="49">+F253*J253</f>
        <v>91883664.600000009</v>
      </c>
      <c r="R253" s="146">
        <v>0</v>
      </c>
      <c r="S253" s="146">
        <v>0</v>
      </c>
      <c r="T253" s="146">
        <v>0</v>
      </c>
      <c r="U253" s="146"/>
      <c r="V253" s="146"/>
    </row>
    <row r="254" spans="1:22" ht="31.5" x14ac:dyDescent="0.25">
      <c r="A254" s="143">
        <v>254</v>
      </c>
      <c r="B254" s="151" t="s">
        <v>1067</v>
      </c>
      <c r="C254" s="147" t="s">
        <v>770</v>
      </c>
      <c r="D254" s="146" t="s">
        <v>235</v>
      </c>
      <c r="E254" s="147" t="s">
        <v>236</v>
      </c>
      <c r="F254" s="148">
        <v>500000000</v>
      </c>
      <c r="G254" s="149" t="s">
        <v>199</v>
      </c>
      <c r="H254" s="150" t="s">
        <v>237</v>
      </c>
      <c r="I254" s="151" t="s">
        <v>525</v>
      </c>
      <c r="J254" s="151" t="s">
        <v>239</v>
      </c>
      <c r="K254" s="147" t="s">
        <v>1068</v>
      </c>
      <c r="L254" s="152" t="s">
        <v>710</v>
      </c>
      <c r="M254" s="146" t="s">
        <v>242</v>
      </c>
      <c r="N254" s="146" t="s">
        <v>242</v>
      </c>
      <c r="O254" s="146" t="s">
        <v>242</v>
      </c>
      <c r="P254" s="146" t="s">
        <v>242</v>
      </c>
      <c r="Q254" s="153">
        <f t="shared" si="49"/>
        <v>50000000</v>
      </c>
      <c r="R254" s="146">
        <v>0</v>
      </c>
      <c r="S254" s="146">
        <v>0</v>
      </c>
      <c r="T254" s="146">
        <v>0</v>
      </c>
      <c r="U254" s="146"/>
      <c r="V254" s="146"/>
    </row>
    <row r="255" spans="1:22" ht="31.5" x14ac:dyDescent="0.25">
      <c r="A255" s="143">
        <v>255</v>
      </c>
      <c r="B255" s="151" t="s">
        <v>1069</v>
      </c>
      <c r="C255" s="147" t="s">
        <v>498</v>
      </c>
      <c r="D255" s="146" t="s">
        <v>235</v>
      </c>
      <c r="E255" s="147" t="s">
        <v>1034</v>
      </c>
      <c r="F255" s="148">
        <v>2500000000</v>
      </c>
      <c r="G255" s="149" t="s">
        <v>199</v>
      </c>
      <c r="H255" s="150" t="s">
        <v>237</v>
      </c>
      <c r="I255" s="151" t="s">
        <v>525</v>
      </c>
      <c r="J255" s="151" t="s">
        <v>239</v>
      </c>
      <c r="K255" s="147" t="s">
        <v>1070</v>
      </c>
      <c r="L255" s="152" t="s">
        <v>710</v>
      </c>
      <c r="M255" s="146" t="s">
        <v>242</v>
      </c>
      <c r="N255" s="146" t="s">
        <v>242</v>
      </c>
      <c r="O255" s="146" t="s">
        <v>242</v>
      </c>
      <c r="P255" s="146" t="s">
        <v>242</v>
      </c>
      <c r="Q255" s="153">
        <f t="shared" si="49"/>
        <v>250000000</v>
      </c>
      <c r="R255" s="146">
        <v>0</v>
      </c>
      <c r="S255" s="146">
        <v>0</v>
      </c>
      <c r="T255" s="146">
        <v>0</v>
      </c>
      <c r="U255" s="146"/>
      <c r="V255" s="146"/>
    </row>
    <row r="256" spans="1:22" ht="31.5" x14ac:dyDescent="0.25">
      <c r="A256" s="143">
        <v>256</v>
      </c>
      <c r="B256" s="151" t="s">
        <v>1071</v>
      </c>
      <c r="C256" s="147" t="s">
        <v>904</v>
      </c>
      <c r="D256" s="146" t="s">
        <v>235</v>
      </c>
      <c r="E256" s="147" t="s">
        <v>236</v>
      </c>
      <c r="F256" s="148">
        <v>600000000</v>
      </c>
      <c r="G256" s="149" t="s">
        <v>199</v>
      </c>
      <c r="H256" s="150" t="s">
        <v>237</v>
      </c>
      <c r="I256" s="151" t="s">
        <v>525</v>
      </c>
      <c r="J256" s="151" t="s">
        <v>239</v>
      </c>
      <c r="K256" s="147" t="s">
        <v>1072</v>
      </c>
      <c r="L256" s="152" t="s">
        <v>1023</v>
      </c>
      <c r="M256" s="146" t="s">
        <v>242</v>
      </c>
      <c r="N256" s="146" t="s">
        <v>242</v>
      </c>
      <c r="O256" s="146" t="s">
        <v>242</v>
      </c>
      <c r="P256" s="146" t="s">
        <v>242</v>
      </c>
      <c r="Q256" s="153">
        <f t="shared" si="49"/>
        <v>60000000</v>
      </c>
      <c r="R256" s="146">
        <v>0</v>
      </c>
      <c r="S256" s="146">
        <v>0</v>
      </c>
      <c r="T256" s="146">
        <v>0</v>
      </c>
      <c r="U256" s="146"/>
      <c r="V256" s="146"/>
    </row>
    <row r="257" spans="1:22" ht="31.5" x14ac:dyDescent="0.25">
      <c r="A257" s="143">
        <v>257</v>
      </c>
      <c r="B257" s="163" t="s">
        <v>1073</v>
      </c>
      <c r="C257" s="147" t="s">
        <v>845</v>
      </c>
      <c r="D257" s="146" t="s">
        <v>235</v>
      </c>
      <c r="E257" s="147" t="s">
        <v>1074</v>
      </c>
      <c r="F257" s="148">
        <v>1844887816</v>
      </c>
      <c r="G257" s="149" t="s">
        <v>199</v>
      </c>
      <c r="H257" s="150" t="s">
        <v>237</v>
      </c>
      <c r="I257" s="151" t="s">
        <v>525</v>
      </c>
      <c r="J257" s="151" t="s">
        <v>239</v>
      </c>
      <c r="K257" s="147" t="s">
        <v>1075</v>
      </c>
      <c r="L257" s="152" t="s">
        <v>1023</v>
      </c>
      <c r="M257" s="146" t="s">
        <v>242</v>
      </c>
      <c r="N257" s="146" t="s">
        <v>242</v>
      </c>
      <c r="O257" s="146" t="s">
        <v>242</v>
      </c>
      <c r="P257" s="146" t="s">
        <v>242</v>
      </c>
      <c r="Q257" s="153">
        <f t="shared" si="49"/>
        <v>184488781.60000002</v>
      </c>
      <c r="R257" s="146">
        <v>0</v>
      </c>
      <c r="S257" s="146">
        <v>0</v>
      </c>
      <c r="T257" s="146">
        <v>0</v>
      </c>
      <c r="U257" s="146"/>
      <c r="V257" s="146"/>
    </row>
    <row r="258" spans="1:22" ht="31.5" x14ac:dyDescent="0.25">
      <c r="A258" s="143">
        <v>258</v>
      </c>
      <c r="B258" s="151" t="s">
        <v>1076</v>
      </c>
      <c r="C258" s="147" t="s">
        <v>904</v>
      </c>
      <c r="D258" s="146" t="s">
        <v>235</v>
      </c>
      <c r="E258" s="147" t="s">
        <v>236</v>
      </c>
      <c r="F258" s="148">
        <v>1114850000</v>
      </c>
      <c r="G258" s="149" t="s">
        <v>199</v>
      </c>
      <c r="H258" s="150" t="s">
        <v>237</v>
      </c>
      <c r="I258" s="151" t="s">
        <v>525</v>
      </c>
      <c r="J258" s="151" t="s">
        <v>239</v>
      </c>
      <c r="K258" s="147" t="s">
        <v>1077</v>
      </c>
      <c r="L258" s="152" t="s">
        <v>1078</v>
      </c>
      <c r="M258" s="146" t="s">
        <v>242</v>
      </c>
      <c r="N258" s="146" t="s">
        <v>242</v>
      </c>
      <c r="O258" s="146" t="s">
        <v>242</v>
      </c>
      <c r="P258" s="146" t="s">
        <v>242</v>
      </c>
      <c r="Q258" s="153">
        <f t="shared" si="49"/>
        <v>111485000</v>
      </c>
      <c r="R258" s="146">
        <v>0</v>
      </c>
      <c r="S258" s="146">
        <v>0</v>
      </c>
      <c r="T258" s="146">
        <v>0</v>
      </c>
      <c r="U258" s="146"/>
      <c r="V258" s="146"/>
    </row>
    <row r="259" spans="1:22" ht="31.5" x14ac:dyDescent="0.25">
      <c r="A259" s="143">
        <v>259</v>
      </c>
      <c r="B259" s="151" t="s">
        <v>1079</v>
      </c>
      <c r="C259" s="147" t="s">
        <v>498</v>
      </c>
      <c r="D259" s="146" t="s">
        <v>235</v>
      </c>
      <c r="E259" s="147" t="s">
        <v>236</v>
      </c>
      <c r="F259" s="148">
        <v>400000000</v>
      </c>
      <c r="G259" s="149" t="s">
        <v>199</v>
      </c>
      <c r="H259" s="150" t="s">
        <v>237</v>
      </c>
      <c r="I259" s="151" t="s">
        <v>525</v>
      </c>
      <c r="J259" s="151" t="s">
        <v>239</v>
      </c>
      <c r="K259" s="147" t="s">
        <v>1080</v>
      </c>
      <c r="L259" s="152" t="s">
        <v>1081</v>
      </c>
      <c r="M259" s="146" t="s">
        <v>242</v>
      </c>
      <c r="N259" s="146" t="s">
        <v>242</v>
      </c>
      <c r="O259" s="146" t="s">
        <v>242</v>
      </c>
      <c r="P259" s="146" t="s">
        <v>242</v>
      </c>
      <c r="Q259" s="153">
        <f t="shared" si="49"/>
        <v>40000000</v>
      </c>
      <c r="R259" s="146">
        <v>0</v>
      </c>
      <c r="S259" s="146">
        <v>0</v>
      </c>
      <c r="T259" s="146">
        <v>0</v>
      </c>
      <c r="U259" s="146"/>
      <c r="V259" s="146"/>
    </row>
    <row r="260" spans="1:22" ht="31.5" x14ac:dyDescent="0.25">
      <c r="A260" s="143">
        <v>260</v>
      </c>
      <c r="B260" s="151" t="s">
        <v>1082</v>
      </c>
      <c r="C260" s="147" t="s">
        <v>468</v>
      </c>
      <c r="D260" s="146" t="s">
        <v>235</v>
      </c>
      <c r="E260" s="147" t="s">
        <v>236</v>
      </c>
      <c r="F260" s="148">
        <v>1190000000</v>
      </c>
      <c r="G260" s="149" t="s">
        <v>199</v>
      </c>
      <c r="H260" s="150" t="s">
        <v>237</v>
      </c>
      <c r="I260" s="151" t="s">
        <v>525</v>
      </c>
      <c r="J260" s="151" t="s">
        <v>239</v>
      </c>
      <c r="K260" s="147" t="s">
        <v>1083</v>
      </c>
      <c r="L260" s="152" t="s">
        <v>710</v>
      </c>
      <c r="M260" s="146" t="s">
        <v>242</v>
      </c>
      <c r="N260" s="146" t="s">
        <v>242</v>
      </c>
      <c r="O260" s="146" t="s">
        <v>242</v>
      </c>
      <c r="P260" s="146" t="s">
        <v>242</v>
      </c>
      <c r="Q260" s="153">
        <f t="shared" si="49"/>
        <v>119000000</v>
      </c>
      <c r="R260" s="146">
        <v>0</v>
      </c>
      <c r="S260" s="146">
        <v>0</v>
      </c>
      <c r="T260" s="146">
        <v>0</v>
      </c>
      <c r="U260" s="146"/>
      <c r="V260" s="146"/>
    </row>
    <row r="261" spans="1:22" ht="42" x14ac:dyDescent="0.25">
      <c r="A261" s="143">
        <v>261</v>
      </c>
      <c r="B261" s="151" t="s">
        <v>1084</v>
      </c>
      <c r="C261" s="147" t="s">
        <v>904</v>
      </c>
      <c r="D261" s="146" t="s">
        <v>235</v>
      </c>
      <c r="E261" s="147" t="s">
        <v>236</v>
      </c>
      <c r="F261" s="148">
        <v>315322356</v>
      </c>
      <c r="G261" s="149" t="s">
        <v>199</v>
      </c>
      <c r="H261" s="150" t="s">
        <v>237</v>
      </c>
      <c r="I261" s="151" t="s">
        <v>525</v>
      </c>
      <c r="J261" s="151" t="s">
        <v>239</v>
      </c>
      <c r="K261" s="147" t="s">
        <v>1085</v>
      </c>
      <c r="L261" s="152" t="s">
        <v>1086</v>
      </c>
      <c r="M261" s="146" t="s">
        <v>242</v>
      </c>
      <c r="N261" s="146" t="s">
        <v>242</v>
      </c>
      <c r="O261" s="146" t="s">
        <v>242</v>
      </c>
      <c r="P261" s="146" t="s">
        <v>242</v>
      </c>
      <c r="Q261" s="153">
        <f t="shared" si="49"/>
        <v>31532235.600000001</v>
      </c>
      <c r="R261" s="146">
        <v>0</v>
      </c>
      <c r="S261" s="146">
        <v>0</v>
      </c>
      <c r="T261" s="146">
        <v>0</v>
      </c>
      <c r="U261" s="146"/>
      <c r="V261" s="146"/>
    </row>
    <row r="262" spans="1:22" ht="31.5" x14ac:dyDescent="0.25">
      <c r="A262" s="143">
        <v>262</v>
      </c>
      <c r="B262" s="151" t="s">
        <v>1087</v>
      </c>
      <c r="C262" s="147" t="s">
        <v>1088</v>
      </c>
      <c r="D262" s="146" t="s">
        <v>235</v>
      </c>
      <c r="E262" s="147" t="s">
        <v>236</v>
      </c>
      <c r="F262" s="148">
        <v>1119200000000</v>
      </c>
      <c r="G262" s="149" t="s">
        <v>199</v>
      </c>
      <c r="H262" s="150" t="s">
        <v>237</v>
      </c>
      <c r="I262" s="151" t="s">
        <v>525</v>
      </c>
      <c r="J262" s="151" t="s">
        <v>239</v>
      </c>
      <c r="K262" s="147" t="s">
        <v>1089</v>
      </c>
      <c r="L262" s="152" t="s">
        <v>1090</v>
      </c>
      <c r="M262" s="146" t="s">
        <v>242</v>
      </c>
      <c r="N262" s="146" t="s">
        <v>242</v>
      </c>
      <c r="O262" s="146" t="s">
        <v>242</v>
      </c>
      <c r="P262" s="146" t="s">
        <v>242</v>
      </c>
      <c r="Q262" s="153">
        <f t="shared" si="49"/>
        <v>111920000000</v>
      </c>
      <c r="R262" s="146">
        <v>0</v>
      </c>
      <c r="S262" s="146">
        <v>0</v>
      </c>
      <c r="T262" s="146">
        <v>0</v>
      </c>
      <c r="U262" s="146"/>
      <c r="V262" s="146"/>
    </row>
    <row r="263" spans="1:22" ht="21" x14ac:dyDescent="0.25">
      <c r="A263" s="143">
        <v>263</v>
      </c>
      <c r="B263" s="151" t="s">
        <v>1091</v>
      </c>
      <c r="C263" s="147" t="s">
        <v>498</v>
      </c>
      <c r="D263" s="146" t="s">
        <v>235</v>
      </c>
      <c r="E263" s="147" t="s">
        <v>236</v>
      </c>
      <c r="F263" s="148">
        <v>1045600000</v>
      </c>
      <c r="G263" s="149" t="s">
        <v>199</v>
      </c>
      <c r="H263" s="150" t="s">
        <v>237</v>
      </c>
      <c r="I263" s="151" t="s">
        <v>525</v>
      </c>
      <c r="J263" s="151" t="s">
        <v>239</v>
      </c>
      <c r="K263" s="147" t="s">
        <v>1092</v>
      </c>
      <c r="L263" s="152" t="s">
        <v>729</v>
      </c>
      <c r="M263" s="146" t="s">
        <v>242</v>
      </c>
      <c r="N263" s="146" t="s">
        <v>242</v>
      </c>
      <c r="O263" s="146" t="s">
        <v>242</v>
      </c>
      <c r="P263" s="146" t="s">
        <v>242</v>
      </c>
      <c r="Q263" s="153">
        <f t="shared" si="49"/>
        <v>104560000</v>
      </c>
      <c r="R263" s="146">
        <v>0</v>
      </c>
      <c r="S263" s="146">
        <v>0</v>
      </c>
      <c r="T263" s="146">
        <v>0</v>
      </c>
      <c r="U263" s="146"/>
      <c r="V263" s="146"/>
    </row>
    <row r="264" spans="1:22" ht="21" x14ac:dyDescent="0.25">
      <c r="A264" s="143">
        <v>264</v>
      </c>
      <c r="B264" s="151" t="s">
        <v>1093</v>
      </c>
      <c r="C264" s="147" t="s">
        <v>1094</v>
      </c>
      <c r="D264" s="146" t="s">
        <v>235</v>
      </c>
      <c r="E264" s="147" t="s">
        <v>1034</v>
      </c>
      <c r="F264" s="148">
        <v>2150000000</v>
      </c>
      <c r="G264" s="149" t="s">
        <v>199</v>
      </c>
      <c r="H264" s="150" t="s">
        <v>237</v>
      </c>
      <c r="I264" s="151" t="s">
        <v>525</v>
      </c>
      <c r="J264" s="151" t="s">
        <v>239</v>
      </c>
      <c r="K264" s="147" t="s">
        <v>1095</v>
      </c>
      <c r="L264" s="152" t="s">
        <v>909</v>
      </c>
      <c r="M264" s="146" t="s">
        <v>242</v>
      </c>
      <c r="N264" s="146" t="s">
        <v>242</v>
      </c>
      <c r="O264" s="146" t="s">
        <v>242</v>
      </c>
      <c r="P264" s="146" t="s">
        <v>242</v>
      </c>
      <c r="Q264" s="153">
        <f t="shared" si="49"/>
        <v>215000000</v>
      </c>
      <c r="R264" s="146">
        <v>0</v>
      </c>
      <c r="S264" s="146">
        <v>0</v>
      </c>
      <c r="T264" s="146">
        <v>0</v>
      </c>
      <c r="U264" s="146"/>
      <c r="V264" s="146"/>
    </row>
    <row r="265" spans="1:22" ht="21" x14ac:dyDescent="0.25">
      <c r="A265" s="143">
        <v>265</v>
      </c>
      <c r="B265" s="151" t="s">
        <v>1096</v>
      </c>
      <c r="C265" s="147" t="s">
        <v>708</v>
      </c>
      <c r="D265" s="146" t="s">
        <v>235</v>
      </c>
      <c r="E265" s="147" t="s">
        <v>236</v>
      </c>
      <c r="F265" s="148">
        <v>900000000</v>
      </c>
      <c r="G265" s="149" t="s">
        <v>199</v>
      </c>
      <c r="H265" s="150" t="s">
        <v>237</v>
      </c>
      <c r="I265" s="151" t="s">
        <v>525</v>
      </c>
      <c r="J265" s="151" t="s">
        <v>239</v>
      </c>
      <c r="K265" s="147" t="s">
        <v>1097</v>
      </c>
      <c r="L265" s="152" t="s">
        <v>704</v>
      </c>
      <c r="M265" s="146" t="s">
        <v>242</v>
      </c>
      <c r="N265" s="146" t="s">
        <v>242</v>
      </c>
      <c r="O265" s="146" t="s">
        <v>242</v>
      </c>
      <c r="P265" s="146" t="s">
        <v>242</v>
      </c>
      <c r="Q265" s="153">
        <f t="shared" si="49"/>
        <v>90000000</v>
      </c>
      <c r="R265" s="146">
        <v>0</v>
      </c>
      <c r="S265" s="146">
        <v>0</v>
      </c>
      <c r="T265" s="146">
        <v>0</v>
      </c>
      <c r="U265" s="146"/>
      <c r="V265" s="146"/>
    </row>
    <row r="266" spans="1:22" ht="31.5" x14ac:dyDescent="0.25">
      <c r="A266" s="143">
        <v>266</v>
      </c>
      <c r="B266" s="151" t="s">
        <v>1098</v>
      </c>
      <c r="C266" s="147" t="s">
        <v>468</v>
      </c>
      <c r="D266" s="146" t="s">
        <v>235</v>
      </c>
      <c r="E266" s="147" t="s">
        <v>236</v>
      </c>
      <c r="F266" s="148">
        <v>1340000000</v>
      </c>
      <c r="G266" s="149" t="s">
        <v>199</v>
      </c>
      <c r="H266" s="150" t="s">
        <v>237</v>
      </c>
      <c r="I266" s="151" t="s">
        <v>525</v>
      </c>
      <c r="J266" s="151" t="s">
        <v>239</v>
      </c>
      <c r="K266" s="147" t="s">
        <v>1099</v>
      </c>
      <c r="L266" s="152" t="s">
        <v>710</v>
      </c>
      <c r="M266" s="146" t="s">
        <v>242</v>
      </c>
      <c r="N266" s="146" t="s">
        <v>242</v>
      </c>
      <c r="O266" s="146" t="s">
        <v>242</v>
      </c>
      <c r="P266" s="146" t="s">
        <v>242</v>
      </c>
      <c r="Q266" s="153">
        <f t="shared" si="49"/>
        <v>134000000</v>
      </c>
      <c r="R266" s="146">
        <v>0</v>
      </c>
      <c r="S266" s="146">
        <v>0</v>
      </c>
      <c r="T266" s="146">
        <v>0</v>
      </c>
      <c r="U266" s="146"/>
      <c r="V266" s="146"/>
    </row>
    <row r="267" spans="1:22" ht="31.5" x14ac:dyDescent="0.25">
      <c r="A267" s="143">
        <v>267</v>
      </c>
      <c r="B267" s="151" t="s">
        <v>1100</v>
      </c>
      <c r="C267" s="147" t="s">
        <v>498</v>
      </c>
      <c r="D267" s="146" t="s">
        <v>235</v>
      </c>
      <c r="E267" s="147" t="s">
        <v>236</v>
      </c>
      <c r="F267" s="148">
        <v>200000000</v>
      </c>
      <c r="G267" s="149" t="s">
        <v>199</v>
      </c>
      <c r="H267" s="150" t="s">
        <v>237</v>
      </c>
      <c r="I267" s="151" t="s">
        <v>525</v>
      </c>
      <c r="J267" s="151" t="s">
        <v>239</v>
      </c>
      <c r="K267" s="147" t="s">
        <v>1101</v>
      </c>
      <c r="L267" s="152" t="s">
        <v>1102</v>
      </c>
      <c r="M267" s="146" t="s">
        <v>242</v>
      </c>
      <c r="N267" s="146" t="s">
        <v>242</v>
      </c>
      <c r="O267" s="146" t="s">
        <v>242</v>
      </c>
      <c r="P267" s="146" t="s">
        <v>242</v>
      </c>
      <c r="Q267" s="153">
        <f t="shared" si="49"/>
        <v>20000000</v>
      </c>
      <c r="R267" s="146">
        <v>0</v>
      </c>
      <c r="S267" s="146">
        <v>0</v>
      </c>
      <c r="T267" s="146">
        <v>0</v>
      </c>
      <c r="U267" s="146"/>
      <c r="V267" s="146"/>
    </row>
    <row r="268" spans="1:22" ht="21" x14ac:dyDescent="0.25">
      <c r="A268" s="143">
        <v>268</v>
      </c>
      <c r="B268" s="151" t="s">
        <v>1103</v>
      </c>
      <c r="C268" s="147" t="s">
        <v>1104</v>
      </c>
      <c r="D268" s="146" t="s">
        <v>235</v>
      </c>
      <c r="E268" s="147" t="s">
        <v>1034</v>
      </c>
      <c r="F268" s="148">
        <v>1272216507</v>
      </c>
      <c r="G268" s="149" t="s">
        <v>199</v>
      </c>
      <c r="H268" s="150" t="s">
        <v>237</v>
      </c>
      <c r="I268" s="151" t="s">
        <v>525</v>
      </c>
      <c r="J268" s="151" t="s">
        <v>239</v>
      </c>
      <c r="K268" s="147" t="s">
        <v>1105</v>
      </c>
      <c r="L268" s="152" t="s">
        <v>1106</v>
      </c>
      <c r="M268" s="146" t="s">
        <v>242</v>
      </c>
      <c r="N268" s="146" t="s">
        <v>242</v>
      </c>
      <c r="O268" s="146" t="s">
        <v>242</v>
      </c>
      <c r="P268" s="146" t="s">
        <v>242</v>
      </c>
      <c r="Q268" s="153">
        <f t="shared" si="49"/>
        <v>127221650.7</v>
      </c>
      <c r="R268" s="146">
        <v>0</v>
      </c>
      <c r="S268" s="146">
        <v>0</v>
      </c>
      <c r="T268" s="146">
        <v>0</v>
      </c>
      <c r="U268" s="146"/>
      <c r="V268" s="146"/>
    </row>
    <row r="269" spans="1:22" ht="21" x14ac:dyDescent="0.25">
      <c r="A269" s="143">
        <v>269</v>
      </c>
      <c r="B269" s="151" t="s">
        <v>1107</v>
      </c>
      <c r="C269" s="147" t="s">
        <v>708</v>
      </c>
      <c r="D269" s="146" t="s">
        <v>235</v>
      </c>
      <c r="E269" s="147" t="s">
        <v>236</v>
      </c>
      <c r="F269" s="148">
        <v>945000000</v>
      </c>
      <c r="G269" s="149" t="s">
        <v>199</v>
      </c>
      <c r="H269" s="150" t="s">
        <v>237</v>
      </c>
      <c r="I269" s="151" t="s">
        <v>525</v>
      </c>
      <c r="J269" s="151" t="s">
        <v>239</v>
      </c>
      <c r="K269" s="147" t="s">
        <v>1108</v>
      </c>
      <c r="L269" s="152" t="s">
        <v>965</v>
      </c>
      <c r="M269" s="146" t="s">
        <v>242</v>
      </c>
      <c r="N269" s="146" t="s">
        <v>242</v>
      </c>
      <c r="O269" s="146" t="s">
        <v>242</v>
      </c>
      <c r="P269" s="146" t="s">
        <v>242</v>
      </c>
      <c r="Q269" s="153">
        <f t="shared" si="49"/>
        <v>94500000</v>
      </c>
      <c r="R269" s="146">
        <v>0</v>
      </c>
      <c r="S269" s="146">
        <v>0</v>
      </c>
      <c r="T269" s="146">
        <v>0</v>
      </c>
      <c r="U269" s="146"/>
      <c r="V269" s="146"/>
    </row>
    <row r="270" spans="1:22" ht="31.5" x14ac:dyDescent="0.25">
      <c r="A270" s="143">
        <v>270</v>
      </c>
      <c r="B270" s="151" t="s">
        <v>1109</v>
      </c>
      <c r="C270" s="147" t="s">
        <v>1110</v>
      </c>
      <c r="D270" s="146" t="s">
        <v>235</v>
      </c>
      <c r="E270" s="147" t="s">
        <v>236</v>
      </c>
      <c r="F270" s="148">
        <v>400000000</v>
      </c>
      <c r="G270" s="149" t="s">
        <v>199</v>
      </c>
      <c r="H270" s="150" t="s">
        <v>237</v>
      </c>
      <c r="I270" s="151" t="s">
        <v>525</v>
      </c>
      <c r="J270" s="151" t="s">
        <v>239</v>
      </c>
      <c r="K270" s="147" t="s">
        <v>1111</v>
      </c>
      <c r="L270" s="152" t="s">
        <v>1023</v>
      </c>
      <c r="M270" s="146" t="s">
        <v>242</v>
      </c>
      <c r="N270" s="146" t="s">
        <v>242</v>
      </c>
      <c r="O270" s="146" t="s">
        <v>242</v>
      </c>
      <c r="P270" s="146" t="s">
        <v>242</v>
      </c>
      <c r="Q270" s="153">
        <f t="shared" si="49"/>
        <v>40000000</v>
      </c>
      <c r="R270" s="146">
        <v>0</v>
      </c>
      <c r="S270" s="146">
        <v>0</v>
      </c>
      <c r="T270" s="146">
        <v>0</v>
      </c>
      <c r="U270" s="146"/>
      <c r="V270" s="146"/>
    </row>
    <row r="271" spans="1:22" ht="42" x14ac:dyDescent="0.25">
      <c r="A271" s="143">
        <v>271</v>
      </c>
      <c r="B271" s="151" t="s">
        <v>1112</v>
      </c>
      <c r="C271" s="147" t="s">
        <v>978</v>
      </c>
      <c r="D271" s="146" t="s">
        <v>235</v>
      </c>
      <c r="E271" s="147" t="s">
        <v>236</v>
      </c>
      <c r="F271" s="148">
        <v>2402000000</v>
      </c>
      <c r="G271" s="149" t="s">
        <v>199</v>
      </c>
      <c r="H271" s="150" t="s">
        <v>237</v>
      </c>
      <c r="I271" s="151" t="s">
        <v>525</v>
      </c>
      <c r="J271" s="151" t="s">
        <v>239</v>
      </c>
      <c r="K271" s="147" t="s">
        <v>1113</v>
      </c>
      <c r="L271" s="152" t="s">
        <v>1114</v>
      </c>
      <c r="M271" s="146" t="s">
        <v>242</v>
      </c>
      <c r="N271" s="146" t="s">
        <v>242</v>
      </c>
      <c r="O271" s="146" t="s">
        <v>242</v>
      </c>
      <c r="P271" s="146" t="s">
        <v>242</v>
      </c>
      <c r="Q271" s="153">
        <f t="shared" si="49"/>
        <v>240200000</v>
      </c>
      <c r="R271" s="146">
        <v>0</v>
      </c>
      <c r="S271" s="146">
        <v>0</v>
      </c>
      <c r="T271" s="146">
        <v>0</v>
      </c>
      <c r="U271" s="146"/>
      <c r="V271" s="146"/>
    </row>
    <row r="272" spans="1:22" ht="21" x14ac:dyDescent="0.25">
      <c r="A272" s="143">
        <v>272</v>
      </c>
      <c r="B272" s="151" t="s">
        <v>1115</v>
      </c>
      <c r="C272" s="147" t="s">
        <v>1116</v>
      </c>
      <c r="D272" s="146" t="s">
        <v>235</v>
      </c>
      <c r="E272" s="147" t="s">
        <v>236</v>
      </c>
      <c r="F272" s="148">
        <v>600000000</v>
      </c>
      <c r="G272" s="149" t="s">
        <v>199</v>
      </c>
      <c r="H272" s="150" t="s">
        <v>237</v>
      </c>
      <c r="I272" s="151" t="s">
        <v>525</v>
      </c>
      <c r="J272" s="151" t="s">
        <v>239</v>
      </c>
      <c r="K272" s="147" t="s">
        <v>1117</v>
      </c>
      <c r="L272" s="152" t="s">
        <v>1118</v>
      </c>
      <c r="M272" s="146" t="s">
        <v>242</v>
      </c>
      <c r="N272" s="146" t="s">
        <v>242</v>
      </c>
      <c r="O272" s="146" t="s">
        <v>242</v>
      </c>
      <c r="P272" s="146" t="s">
        <v>242</v>
      </c>
      <c r="Q272" s="153">
        <f t="shared" si="49"/>
        <v>60000000</v>
      </c>
      <c r="R272" s="146">
        <v>0</v>
      </c>
      <c r="S272" s="146">
        <v>0</v>
      </c>
      <c r="T272" s="146">
        <v>0</v>
      </c>
      <c r="U272" s="146"/>
      <c r="V272" s="146"/>
    </row>
    <row r="273" spans="1:22" ht="31.5" x14ac:dyDescent="0.25">
      <c r="A273" s="143">
        <v>273</v>
      </c>
      <c r="B273" s="151" t="s">
        <v>1119</v>
      </c>
      <c r="C273" s="147" t="s">
        <v>770</v>
      </c>
      <c r="D273" s="146" t="s">
        <v>235</v>
      </c>
      <c r="E273" s="147" t="s">
        <v>236</v>
      </c>
      <c r="F273" s="169">
        <v>776496076</v>
      </c>
      <c r="G273" s="149" t="s">
        <v>199</v>
      </c>
      <c r="H273" s="150" t="s">
        <v>237</v>
      </c>
      <c r="I273" s="151" t="s">
        <v>525</v>
      </c>
      <c r="J273" s="151" t="s">
        <v>239</v>
      </c>
      <c r="K273" s="147" t="s">
        <v>1120</v>
      </c>
      <c r="L273" s="152" t="s">
        <v>710</v>
      </c>
      <c r="M273" s="146" t="s">
        <v>242</v>
      </c>
      <c r="N273" s="146" t="s">
        <v>242</v>
      </c>
      <c r="O273" s="146" t="s">
        <v>242</v>
      </c>
      <c r="P273" s="146" t="s">
        <v>242</v>
      </c>
      <c r="Q273" s="153">
        <f t="shared" si="49"/>
        <v>77649607.600000009</v>
      </c>
      <c r="R273" s="146">
        <v>0</v>
      </c>
      <c r="S273" s="146">
        <v>0</v>
      </c>
      <c r="T273" s="146">
        <v>0</v>
      </c>
      <c r="U273" s="146"/>
      <c r="V273" s="146"/>
    </row>
    <row r="274" spans="1:22" ht="31.5" x14ac:dyDescent="0.25">
      <c r="A274" s="143">
        <v>274</v>
      </c>
      <c r="B274" s="151" t="s">
        <v>1121</v>
      </c>
      <c r="C274" s="147" t="s">
        <v>978</v>
      </c>
      <c r="D274" s="146" t="s">
        <v>235</v>
      </c>
      <c r="E274" s="147" t="s">
        <v>236</v>
      </c>
      <c r="F274" s="170">
        <v>386233320</v>
      </c>
      <c r="G274" s="149" t="s">
        <v>199</v>
      </c>
      <c r="H274" s="150" t="s">
        <v>237</v>
      </c>
      <c r="I274" s="151" t="s">
        <v>525</v>
      </c>
      <c r="J274" s="151" t="s">
        <v>239</v>
      </c>
      <c r="K274" s="147" t="s">
        <v>1122</v>
      </c>
      <c r="L274" s="152" t="s">
        <v>710</v>
      </c>
      <c r="M274" s="146" t="s">
        <v>242</v>
      </c>
      <c r="N274" s="146" t="s">
        <v>242</v>
      </c>
      <c r="O274" s="146" t="s">
        <v>242</v>
      </c>
      <c r="P274" s="146" t="s">
        <v>242</v>
      </c>
      <c r="Q274" s="153">
        <f t="shared" si="49"/>
        <v>38623332</v>
      </c>
      <c r="R274" s="146">
        <v>0</v>
      </c>
      <c r="S274" s="146">
        <v>0</v>
      </c>
      <c r="T274" s="146">
        <v>0</v>
      </c>
      <c r="U274" s="146"/>
      <c r="V274" s="146"/>
    </row>
    <row r="275" spans="1:22" ht="31.5" x14ac:dyDescent="0.25">
      <c r="A275" s="143">
        <v>275</v>
      </c>
      <c r="B275" s="151" t="s">
        <v>1123</v>
      </c>
      <c r="C275" s="147" t="s">
        <v>770</v>
      </c>
      <c r="D275" s="146" t="s">
        <v>235</v>
      </c>
      <c r="E275" s="147" t="s">
        <v>236</v>
      </c>
      <c r="F275" s="148">
        <v>874965933</v>
      </c>
      <c r="G275" s="149" t="s">
        <v>199</v>
      </c>
      <c r="H275" s="150" t="s">
        <v>237</v>
      </c>
      <c r="I275" s="151" t="s">
        <v>525</v>
      </c>
      <c r="J275" s="151" t="s">
        <v>239</v>
      </c>
      <c r="K275" s="147" t="s">
        <v>1124</v>
      </c>
      <c r="L275" s="152" t="s">
        <v>710</v>
      </c>
      <c r="M275" s="146" t="s">
        <v>242</v>
      </c>
      <c r="N275" s="146" t="s">
        <v>242</v>
      </c>
      <c r="O275" s="146" t="s">
        <v>242</v>
      </c>
      <c r="P275" s="146" t="s">
        <v>242</v>
      </c>
      <c r="Q275" s="153">
        <f t="shared" si="49"/>
        <v>87496593.300000012</v>
      </c>
      <c r="R275" s="146">
        <v>0</v>
      </c>
      <c r="S275" s="146">
        <v>0</v>
      </c>
      <c r="T275" s="146">
        <v>0</v>
      </c>
      <c r="U275" s="146"/>
      <c r="V275" s="146"/>
    </row>
    <row r="276" spans="1:22" ht="42" x14ac:dyDescent="0.25">
      <c r="A276" s="143">
        <v>276</v>
      </c>
      <c r="B276" s="151" t="s">
        <v>1125</v>
      </c>
      <c r="C276" s="147" t="s">
        <v>605</v>
      </c>
      <c r="D276" s="146" t="s">
        <v>235</v>
      </c>
      <c r="E276" s="147" t="s">
        <v>236</v>
      </c>
      <c r="F276" s="148">
        <v>1320000000</v>
      </c>
      <c r="G276" s="149" t="s">
        <v>199</v>
      </c>
      <c r="H276" s="150" t="s">
        <v>237</v>
      </c>
      <c r="I276" s="151" t="s">
        <v>525</v>
      </c>
      <c r="J276" s="151" t="s">
        <v>239</v>
      </c>
      <c r="K276" s="147" t="s">
        <v>1126</v>
      </c>
      <c r="L276" s="152" t="s">
        <v>1127</v>
      </c>
      <c r="M276" s="146" t="s">
        <v>242</v>
      </c>
      <c r="N276" s="146" t="s">
        <v>242</v>
      </c>
      <c r="O276" s="146" t="s">
        <v>242</v>
      </c>
      <c r="P276" s="146" t="s">
        <v>242</v>
      </c>
      <c r="Q276" s="153">
        <f t="shared" si="49"/>
        <v>132000000</v>
      </c>
      <c r="R276" s="146">
        <v>0</v>
      </c>
      <c r="S276" s="146">
        <v>0</v>
      </c>
      <c r="T276" s="146">
        <v>0</v>
      </c>
      <c r="U276" s="146"/>
      <c r="V276" s="146"/>
    </row>
    <row r="277" spans="1:22" ht="21" x14ac:dyDescent="0.25">
      <c r="A277" s="143">
        <v>277</v>
      </c>
      <c r="B277" s="151" t="s">
        <v>1128</v>
      </c>
      <c r="C277" s="147" t="s">
        <v>904</v>
      </c>
      <c r="D277" s="146" t="s">
        <v>235</v>
      </c>
      <c r="E277" s="147" t="s">
        <v>236</v>
      </c>
      <c r="F277" s="148">
        <v>1600000000</v>
      </c>
      <c r="G277" s="149" t="s">
        <v>199</v>
      </c>
      <c r="H277" s="150" t="s">
        <v>237</v>
      </c>
      <c r="I277" s="151" t="s">
        <v>525</v>
      </c>
      <c r="J277" s="151" t="s">
        <v>239</v>
      </c>
      <c r="K277" s="147" t="s">
        <v>1129</v>
      </c>
      <c r="L277" s="152" t="s">
        <v>965</v>
      </c>
      <c r="M277" s="146" t="s">
        <v>242</v>
      </c>
      <c r="N277" s="146" t="s">
        <v>242</v>
      </c>
      <c r="O277" s="146" t="s">
        <v>242</v>
      </c>
      <c r="P277" s="146" t="s">
        <v>242</v>
      </c>
      <c r="Q277" s="153">
        <f t="shared" si="49"/>
        <v>160000000</v>
      </c>
      <c r="R277" s="146">
        <v>0</v>
      </c>
      <c r="S277" s="146">
        <v>0</v>
      </c>
      <c r="T277" s="146">
        <v>0</v>
      </c>
      <c r="U277" s="146"/>
      <c r="V277" s="146"/>
    </row>
    <row r="278" spans="1:22" ht="21" x14ac:dyDescent="0.25">
      <c r="A278" s="143">
        <v>278</v>
      </c>
      <c r="B278" s="151" t="s">
        <v>1130</v>
      </c>
      <c r="C278" s="147" t="s">
        <v>748</v>
      </c>
      <c r="D278" s="146" t="s">
        <v>235</v>
      </c>
      <c r="E278" s="147" t="s">
        <v>236</v>
      </c>
      <c r="F278" s="148">
        <v>1500000000</v>
      </c>
      <c r="G278" s="149" t="s">
        <v>199</v>
      </c>
      <c r="H278" s="150" t="s">
        <v>237</v>
      </c>
      <c r="I278" s="151" t="s">
        <v>525</v>
      </c>
      <c r="J278" s="151" t="s">
        <v>239</v>
      </c>
      <c r="K278" s="147" t="s">
        <v>1131</v>
      </c>
      <c r="L278" s="152" t="s">
        <v>1132</v>
      </c>
      <c r="M278" s="146" t="s">
        <v>242</v>
      </c>
      <c r="N278" s="146" t="s">
        <v>242</v>
      </c>
      <c r="O278" s="146" t="s">
        <v>242</v>
      </c>
      <c r="P278" s="146" t="s">
        <v>242</v>
      </c>
      <c r="Q278" s="153">
        <f t="shared" si="49"/>
        <v>150000000</v>
      </c>
      <c r="R278" s="146">
        <v>0</v>
      </c>
      <c r="S278" s="146">
        <v>0</v>
      </c>
      <c r="T278" s="146">
        <v>0</v>
      </c>
      <c r="U278" s="146"/>
      <c r="V278" s="146"/>
    </row>
    <row r="279" spans="1:22" ht="31.5" x14ac:dyDescent="0.25">
      <c r="A279" s="143">
        <v>279</v>
      </c>
      <c r="B279" s="151" t="s">
        <v>1133</v>
      </c>
      <c r="C279" s="147" t="s">
        <v>498</v>
      </c>
      <c r="D279" s="146" t="s">
        <v>235</v>
      </c>
      <c r="E279" s="147" t="s">
        <v>236</v>
      </c>
      <c r="F279" s="148">
        <v>1110000000</v>
      </c>
      <c r="G279" s="149" t="s">
        <v>199</v>
      </c>
      <c r="H279" s="150" t="s">
        <v>237</v>
      </c>
      <c r="I279" s="151" t="s">
        <v>525</v>
      </c>
      <c r="J279" s="151" t="s">
        <v>239</v>
      </c>
      <c r="K279" s="147" t="s">
        <v>1134</v>
      </c>
      <c r="L279" s="152" t="s">
        <v>710</v>
      </c>
      <c r="M279" s="146" t="s">
        <v>242</v>
      </c>
      <c r="N279" s="146" t="s">
        <v>242</v>
      </c>
      <c r="O279" s="146" t="s">
        <v>242</v>
      </c>
      <c r="P279" s="146" t="s">
        <v>242</v>
      </c>
      <c r="Q279" s="153">
        <f t="shared" si="49"/>
        <v>111000000</v>
      </c>
      <c r="R279" s="146">
        <v>0</v>
      </c>
      <c r="S279" s="146">
        <v>0</v>
      </c>
      <c r="T279" s="146">
        <v>0</v>
      </c>
      <c r="U279" s="146"/>
      <c r="V279" s="146"/>
    </row>
    <row r="280" spans="1:22" ht="31.5" x14ac:dyDescent="0.25">
      <c r="A280" s="143">
        <v>280</v>
      </c>
      <c r="B280" s="151" t="s">
        <v>1135</v>
      </c>
      <c r="C280" s="147" t="s">
        <v>605</v>
      </c>
      <c r="D280" s="146" t="s">
        <v>235</v>
      </c>
      <c r="E280" s="147" t="s">
        <v>1034</v>
      </c>
      <c r="F280" s="148">
        <v>1202000000</v>
      </c>
      <c r="G280" s="149" t="s">
        <v>199</v>
      </c>
      <c r="H280" s="150" t="s">
        <v>237</v>
      </c>
      <c r="I280" s="151" t="s">
        <v>525</v>
      </c>
      <c r="J280" s="151" t="s">
        <v>239</v>
      </c>
      <c r="K280" s="147" t="s">
        <v>1136</v>
      </c>
      <c r="L280" s="152" t="s">
        <v>1023</v>
      </c>
      <c r="M280" s="146" t="s">
        <v>242</v>
      </c>
      <c r="N280" s="146" t="s">
        <v>242</v>
      </c>
      <c r="O280" s="146" t="s">
        <v>242</v>
      </c>
      <c r="P280" s="146" t="s">
        <v>242</v>
      </c>
      <c r="Q280" s="153">
        <f t="shared" si="49"/>
        <v>120200000</v>
      </c>
      <c r="R280" s="146">
        <v>0</v>
      </c>
      <c r="S280" s="146">
        <v>0</v>
      </c>
      <c r="T280" s="146">
        <v>0</v>
      </c>
      <c r="U280" s="146"/>
      <c r="V280" s="146"/>
    </row>
    <row r="281" spans="1:22" ht="52.5" x14ac:dyDescent="0.25">
      <c r="A281" s="143">
        <v>281</v>
      </c>
      <c r="B281" s="151" t="s">
        <v>1137</v>
      </c>
      <c r="C281" s="147" t="s">
        <v>1110</v>
      </c>
      <c r="D281" s="146" t="s">
        <v>235</v>
      </c>
      <c r="E281" s="147" t="s">
        <v>236</v>
      </c>
      <c r="F281" s="148">
        <v>2678520001</v>
      </c>
      <c r="G281" s="149" t="s">
        <v>199</v>
      </c>
      <c r="H281" s="150" t="s">
        <v>237</v>
      </c>
      <c r="I281" s="151" t="s">
        <v>525</v>
      </c>
      <c r="J281" s="151" t="s">
        <v>239</v>
      </c>
      <c r="K281" s="163" t="s">
        <v>1138</v>
      </c>
      <c r="L281" s="152" t="s">
        <v>1139</v>
      </c>
      <c r="M281" s="146" t="s">
        <v>242</v>
      </c>
      <c r="N281" s="146" t="s">
        <v>242</v>
      </c>
      <c r="O281" s="146" t="s">
        <v>242</v>
      </c>
      <c r="P281" s="146" t="s">
        <v>242</v>
      </c>
      <c r="Q281" s="153">
        <f t="shared" si="49"/>
        <v>267852000.10000002</v>
      </c>
      <c r="R281" s="146">
        <v>0</v>
      </c>
      <c r="S281" s="146">
        <v>0</v>
      </c>
      <c r="T281" s="146">
        <v>0</v>
      </c>
      <c r="U281" s="146"/>
      <c r="V281" s="146"/>
    </row>
    <row r="282" spans="1:22" ht="52.5" x14ac:dyDescent="0.25">
      <c r="A282" s="143">
        <v>282</v>
      </c>
      <c r="B282" s="151" t="s">
        <v>1140</v>
      </c>
      <c r="C282" s="147" t="s">
        <v>748</v>
      </c>
      <c r="D282" s="146" t="s">
        <v>235</v>
      </c>
      <c r="E282" s="147" t="s">
        <v>236</v>
      </c>
      <c r="F282" s="148">
        <v>850416568</v>
      </c>
      <c r="G282" s="149" t="s">
        <v>199</v>
      </c>
      <c r="H282" s="150" t="s">
        <v>237</v>
      </c>
      <c r="I282" s="151" t="s">
        <v>525</v>
      </c>
      <c r="J282" s="151" t="s">
        <v>239</v>
      </c>
      <c r="K282" s="147" t="s">
        <v>1141</v>
      </c>
      <c r="L282" s="152" t="s">
        <v>1142</v>
      </c>
      <c r="M282" s="146" t="s">
        <v>242</v>
      </c>
      <c r="N282" s="146" t="s">
        <v>242</v>
      </c>
      <c r="O282" s="146" t="s">
        <v>242</v>
      </c>
      <c r="P282" s="146" t="s">
        <v>242</v>
      </c>
      <c r="Q282" s="153">
        <f t="shared" si="49"/>
        <v>85041656.800000012</v>
      </c>
      <c r="R282" s="146">
        <v>0</v>
      </c>
      <c r="S282" s="146">
        <v>0</v>
      </c>
      <c r="T282" s="146">
        <v>0</v>
      </c>
      <c r="U282" s="146"/>
      <c r="V282" s="146"/>
    </row>
    <row r="283" spans="1:22" ht="31.5" x14ac:dyDescent="0.25">
      <c r="A283" s="143">
        <v>283</v>
      </c>
      <c r="B283" s="151" t="s">
        <v>1143</v>
      </c>
      <c r="C283" s="147" t="s">
        <v>426</v>
      </c>
      <c r="D283" s="146" t="s">
        <v>235</v>
      </c>
      <c r="E283" s="147" t="s">
        <v>236</v>
      </c>
      <c r="F283" s="148">
        <v>1300000000</v>
      </c>
      <c r="G283" s="149" t="s">
        <v>199</v>
      </c>
      <c r="H283" s="150" t="s">
        <v>237</v>
      </c>
      <c r="I283" s="151" t="s">
        <v>525</v>
      </c>
      <c r="J283" s="151" t="s">
        <v>239</v>
      </c>
      <c r="K283" s="147" t="s">
        <v>1144</v>
      </c>
      <c r="L283" s="152" t="s">
        <v>1145</v>
      </c>
      <c r="M283" s="146" t="s">
        <v>242</v>
      </c>
      <c r="N283" s="146" t="s">
        <v>242</v>
      </c>
      <c r="O283" s="146" t="s">
        <v>242</v>
      </c>
      <c r="P283" s="146" t="s">
        <v>242</v>
      </c>
      <c r="Q283" s="153">
        <f t="shared" si="49"/>
        <v>130000000</v>
      </c>
      <c r="R283" s="146">
        <v>0</v>
      </c>
      <c r="S283" s="146">
        <v>0</v>
      </c>
      <c r="T283" s="146">
        <v>0</v>
      </c>
      <c r="U283" s="146"/>
      <c r="V283" s="146"/>
    </row>
    <row r="284" spans="1:22" ht="31.5" x14ac:dyDescent="0.25">
      <c r="A284" s="143">
        <v>284</v>
      </c>
      <c r="B284" s="151" t="s">
        <v>1146</v>
      </c>
      <c r="C284" s="147" t="s">
        <v>932</v>
      </c>
      <c r="D284" s="146" t="s">
        <v>235</v>
      </c>
      <c r="E284" s="147" t="s">
        <v>236</v>
      </c>
      <c r="F284" s="148">
        <v>826166796</v>
      </c>
      <c r="G284" s="149" t="s">
        <v>199</v>
      </c>
      <c r="H284" s="150" t="s">
        <v>237</v>
      </c>
      <c r="I284" s="151" t="s">
        <v>525</v>
      </c>
      <c r="J284" s="151" t="s">
        <v>239</v>
      </c>
      <c r="K284" s="147" t="s">
        <v>1147</v>
      </c>
      <c r="L284" s="152" t="s">
        <v>1023</v>
      </c>
      <c r="M284" s="146" t="s">
        <v>242</v>
      </c>
      <c r="N284" s="146" t="s">
        <v>242</v>
      </c>
      <c r="O284" s="146" t="s">
        <v>242</v>
      </c>
      <c r="P284" s="146" t="s">
        <v>242</v>
      </c>
      <c r="Q284" s="153">
        <f t="shared" si="49"/>
        <v>82616679.600000009</v>
      </c>
      <c r="R284" s="146">
        <v>0</v>
      </c>
      <c r="S284" s="146">
        <v>0</v>
      </c>
      <c r="T284" s="146">
        <v>0</v>
      </c>
      <c r="U284" s="146"/>
      <c r="V284" s="146"/>
    </row>
    <row r="285" spans="1:22" ht="31.5" x14ac:dyDescent="0.25">
      <c r="A285" s="143">
        <v>285</v>
      </c>
      <c r="B285" s="151" t="s">
        <v>1148</v>
      </c>
      <c r="C285" s="147" t="s">
        <v>426</v>
      </c>
      <c r="D285" s="146" t="s">
        <v>235</v>
      </c>
      <c r="E285" s="147" t="s">
        <v>236</v>
      </c>
      <c r="F285" s="148">
        <v>800000000</v>
      </c>
      <c r="G285" s="149" t="s">
        <v>199</v>
      </c>
      <c r="H285" s="150" t="s">
        <v>237</v>
      </c>
      <c r="I285" s="151" t="s">
        <v>525</v>
      </c>
      <c r="J285" s="151" t="s">
        <v>239</v>
      </c>
      <c r="K285" s="147" t="s">
        <v>1149</v>
      </c>
      <c r="L285" s="152" t="s">
        <v>1150</v>
      </c>
      <c r="M285" s="146" t="s">
        <v>242</v>
      </c>
      <c r="N285" s="146" t="s">
        <v>242</v>
      </c>
      <c r="O285" s="146" t="s">
        <v>242</v>
      </c>
      <c r="P285" s="146" t="s">
        <v>242</v>
      </c>
      <c r="Q285" s="153">
        <f t="shared" si="49"/>
        <v>80000000</v>
      </c>
      <c r="R285" s="146">
        <v>0</v>
      </c>
      <c r="S285" s="146">
        <v>0</v>
      </c>
      <c r="T285" s="146">
        <v>0</v>
      </c>
      <c r="U285" s="146"/>
      <c r="V285" s="146"/>
    </row>
    <row r="286" spans="1:22" ht="31.5" x14ac:dyDescent="0.25">
      <c r="A286" s="143">
        <v>286</v>
      </c>
      <c r="B286" s="151" t="s">
        <v>1151</v>
      </c>
      <c r="C286" s="147" t="s">
        <v>1152</v>
      </c>
      <c r="D286" s="146" t="s">
        <v>235</v>
      </c>
      <c r="E286" s="147" t="s">
        <v>236</v>
      </c>
      <c r="F286" s="148">
        <v>600000000</v>
      </c>
      <c r="G286" s="149" t="s">
        <v>199</v>
      </c>
      <c r="H286" s="150" t="s">
        <v>237</v>
      </c>
      <c r="I286" s="151" t="s">
        <v>525</v>
      </c>
      <c r="J286" s="151" t="s">
        <v>239</v>
      </c>
      <c r="K286" s="147" t="s">
        <v>1153</v>
      </c>
      <c r="L286" s="152" t="s">
        <v>1154</v>
      </c>
      <c r="M286" s="146" t="s">
        <v>242</v>
      </c>
      <c r="N286" s="146" t="s">
        <v>242</v>
      </c>
      <c r="O286" s="146" t="s">
        <v>242</v>
      </c>
      <c r="P286" s="146" t="s">
        <v>242</v>
      </c>
      <c r="Q286" s="153">
        <f t="shared" si="49"/>
        <v>60000000</v>
      </c>
      <c r="R286" s="146">
        <v>0</v>
      </c>
      <c r="S286" s="146">
        <v>0</v>
      </c>
      <c r="T286" s="146">
        <v>0</v>
      </c>
      <c r="U286" s="146"/>
      <c r="V286" s="146"/>
    </row>
    <row r="287" spans="1:22" ht="21" x14ac:dyDescent="0.25">
      <c r="A287" s="143">
        <v>287</v>
      </c>
      <c r="B287" s="151" t="s">
        <v>1155</v>
      </c>
      <c r="C287" s="147" t="s">
        <v>978</v>
      </c>
      <c r="D287" s="146" t="s">
        <v>235</v>
      </c>
      <c r="E287" s="147" t="s">
        <v>1034</v>
      </c>
      <c r="F287" s="171">
        <v>999378600</v>
      </c>
      <c r="G287" s="149" t="s">
        <v>199</v>
      </c>
      <c r="H287" s="150" t="s">
        <v>237</v>
      </c>
      <c r="I287" s="151" t="s">
        <v>525</v>
      </c>
      <c r="J287" s="151" t="s">
        <v>239</v>
      </c>
      <c r="K287" s="147" t="s">
        <v>1156</v>
      </c>
      <c r="L287" s="152" t="s">
        <v>1157</v>
      </c>
      <c r="M287" s="146" t="s">
        <v>242</v>
      </c>
      <c r="N287" s="146" t="s">
        <v>242</v>
      </c>
      <c r="O287" s="146" t="s">
        <v>242</v>
      </c>
      <c r="P287" s="146" t="s">
        <v>242</v>
      </c>
      <c r="Q287" s="153">
        <f t="shared" si="49"/>
        <v>99937860</v>
      </c>
      <c r="R287" s="146">
        <v>0</v>
      </c>
      <c r="S287" s="146">
        <v>0</v>
      </c>
      <c r="T287" s="146">
        <v>0</v>
      </c>
      <c r="U287" s="146"/>
      <c r="V287" s="146"/>
    </row>
    <row r="288" spans="1:22" ht="31.5" x14ac:dyDescent="0.25">
      <c r="A288" s="143">
        <v>288</v>
      </c>
      <c r="B288" s="151" t="s">
        <v>1158</v>
      </c>
      <c r="C288" s="147" t="s">
        <v>997</v>
      </c>
      <c r="D288" s="146" t="s">
        <v>235</v>
      </c>
      <c r="E288" s="147" t="s">
        <v>236</v>
      </c>
      <c r="F288" s="148">
        <v>951549829</v>
      </c>
      <c r="G288" s="149" t="s">
        <v>199</v>
      </c>
      <c r="H288" s="150" t="s">
        <v>237</v>
      </c>
      <c r="I288" s="151" t="s">
        <v>525</v>
      </c>
      <c r="J288" s="151" t="s">
        <v>239</v>
      </c>
      <c r="K288" s="147" t="s">
        <v>1159</v>
      </c>
      <c r="L288" s="152" t="s">
        <v>1160</v>
      </c>
      <c r="M288" s="146" t="s">
        <v>242</v>
      </c>
      <c r="N288" s="146" t="s">
        <v>242</v>
      </c>
      <c r="O288" s="146" t="s">
        <v>242</v>
      </c>
      <c r="P288" s="146" t="s">
        <v>242</v>
      </c>
      <c r="Q288" s="153">
        <f t="shared" si="49"/>
        <v>95154982.900000006</v>
      </c>
      <c r="R288" s="146">
        <v>0</v>
      </c>
      <c r="S288" s="146">
        <v>0</v>
      </c>
      <c r="T288" s="146">
        <v>0</v>
      </c>
      <c r="U288" s="146"/>
      <c r="V288" s="146"/>
    </row>
    <row r="289" spans="1:22" ht="21" x14ac:dyDescent="0.25">
      <c r="A289" s="143">
        <v>289</v>
      </c>
      <c r="B289" s="151" t="s">
        <v>1161</v>
      </c>
      <c r="C289" s="147" t="s">
        <v>1162</v>
      </c>
      <c r="D289" s="146" t="s">
        <v>235</v>
      </c>
      <c r="E289" s="147" t="s">
        <v>236</v>
      </c>
      <c r="F289" s="148">
        <v>2400000000</v>
      </c>
      <c r="G289" s="149" t="s">
        <v>199</v>
      </c>
      <c r="H289" s="150" t="s">
        <v>237</v>
      </c>
      <c r="I289" s="151" t="s">
        <v>525</v>
      </c>
      <c r="J289" s="151" t="s">
        <v>239</v>
      </c>
      <c r="K289" s="147" t="s">
        <v>1163</v>
      </c>
      <c r="L289" s="152" t="s">
        <v>1164</v>
      </c>
      <c r="M289" s="146" t="s">
        <v>242</v>
      </c>
      <c r="N289" s="146" t="s">
        <v>242</v>
      </c>
      <c r="O289" s="146" t="s">
        <v>242</v>
      </c>
      <c r="P289" s="146" t="s">
        <v>242</v>
      </c>
      <c r="Q289" s="153">
        <f t="shared" si="49"/>
        <v>240000000</v>
      </c>
      <c r="R289" s="146">
        <v>0</v>
      </c>
      <c r="S289" s="146">
        <v>0</v>
      </c>
      <c r="T289" s="146">
        <v>0</v>
      </c>
      <c r="U289" s="146"/>
      <c r="V289" s="146"/>
    </row>
    <row r="290" spans="1:22" ht="31.5" x14ac:dyDescent="0.25">
      <c r="A290" s="143">
        <v>290</v>
      </c>
      <c r="B290" s="151" t="s">
        <v>1165</v>
      </c>
      <c r="C290" s="147" t="s">
        <v>1166</v>
      </c>
      <c r="D290" s="146" t="s">
        <v>235</v>
      </c>
      <c r="E290" s="147" t="s">
        <v>236</v>
      </c>
      <c r="F290" s="148">
        <v>3015312500</v>
      </c>
      <c r="G290" s="149" t="s">
        <v>199</v>
      </c>
      <c r="H290" s="150" t="s">
        <v>237</v>
      </c>
      <c r="I290" s="151" t="s">
        <v>525</v>
      </c>
      <c r="J290" s="151" t="s">
        <v>239</v>
      </c>
      <c r="K290" s="147" t="s">
        <v>1167</v>
      </c>
      <c r="L290" s="152" t="s">
        <v>710</v>
      </c>
      <c r="M290" s="146" t="s">
        <v>242</v>
      </c>
      <c r="N290" s="146" t="s">
        <v>242</v>
      </c>
      <c r="O290" s="146" t="s">
        <v>242</v>
      </c>
      <c r="P290" s="146" t="s">
        <v>242</v>
      </c>
      <c r="Q290" s="153">
        <f t="shared" si="49"/>
        <v>301531250</v>
      </c>
      <c r="R290" s="146">
        <v>0</v>
      </c>
      <c r="S290" s="146">
        <v>0</v>
      </c>
      <c r="T290" s="146">
        <v>0</v>
      </c>
      <c r="U290" s="146"/>
      <c r="V290" s="146"/>
    </row>
    <row r="291" spans="1:22" ht="31.5" x14ac:dyDescent="0.25">
      <c r="A291" s="143">
        <v>291</v>
      </c>
      <c r="B291" s="163" t="s">
        <v>1168</v>
      </c>
      <c r="C291" s="147" t="s">
        <v>498</v>
      </c>
      <c r="D291" s="146" t="s">
        <v>235</v>
      </c>
      <c r="E291" s="147" t="s">
        <v>236</v>
      </c>
      <c r="F291" s="148">
        <v>250000000</v>
      </c>
      <c r="G291" s="149" t="s">
        <v>199</v>
      </c>
      <c r="H291" s="150" t="s">
        <v>237</v>
      </c>
      <c r="I291" s="151" t="s">
        <v>525</v>
      </c>
      <c r="J291" s="151" t="s">
        <v>239</v>
      </c>
      <c r="K291" s="147" t="s">
        <v>1169</v>
      </c>
      <c r="L291" s="152" t="s">
        <v>956</v>
      </c>
      <c r="M291" s="146" t="s">
        <v>242</v>
      </c>
      <c r="N291" s="146" t="s">
        <v>242</v>
      </c>
      <c r="O291" s="146" t="s">
        <v>242</v>
      </c>
      <c r="P291" s="146" t="s">
        <v>242</v>
      </c>
      <c r="Q291" s="153">
        <f t="shared" si="49"/>
        <v>25000000</v>
      </c>
      <c r="R291" s="146">
        <v>0</v>
      </c>
      <c r="S291" s="146">
        <v>0</v>
      </c>
      <c r="T291" s="146">
        <v>0</v>
      </c>
      <c r="U291" s="146"/>
      <c r="V291" s="146"/>
    </row>
    <row r="292" spans="1:22" ht="31.5" x14ac:dyDescent="0.25">
      <c r="A292" s="143">
        <v>292</v>
      </c>
      <c r="B292" s="151" t="s">
        <v>1170</v>
      </c>
      <c r="C292" s="147" t="s">
        <v>1171</v>
      </c>
      <c r="D292" s="146" t="s">
        <v>235</v>
      </c>
      <c r="E292" s="147" t="s">
        <v>1034</v>
      </c>
      <c r="F292" s="148">
        <v>450000000</v>
      </c>
      <c r="G292" s="149" t="s">
        <v>199</v>
      </c>
      <c r="H292" s="150" t="s">
        <v>237</v>
      </c>
      <c r="I292" s="151" t="s">
        <v>525</v>
      </c>
      <c r="J292" s="151" t="s">
        <v>239</v>
      </c>
      <c r="K292" s="147" t="s">
        <v>1172</v>
      </c>
      <c r="L292" s="152" t="s">
        <v>1173</v>
      </c>
      <c r="M292" s="146" t="s">
        <v>242</v>
      </c>
      <c r="N292" s="146" t="s">
        <v>242</v>
      </c>
      <c r="O292" s="146" t="s">
        <v>242</v>
      </c>
      <c r="P292" s="146" t="s">
        <v>242</v>
      </c>
      <c r="Q292" s="153">
        <f t="shared" si="49"/>
        <v>45000000</v>
      </c>
      <c r="R292" s="146">
        <v>0</v>
      </c>
      <c r="S292" s="146">
        <v>0</v>
      </c>
      <c r="T292" s="146">
        <v>0</v>
      </c>
      <c r="U292" s="146"/>
      <c r="V292" s="146"/>
    </row>
    <row r="293" spans="1:22" ht="21" x14ac:dyDescent="0.25">
      <c r="A293" s="143">
        <v>293</v>
      </c>
      <c r="B293" s="151" t="s">
        <v>1174</v>
      </c>
      <c r="C293" s="147" t="s">
        <v>658</v>
      </c>
      <c r="D293" s="146" t="s">
        <v>235</v>
      </c>
      <c r="E293" s="147" t="s">
        <v>236</v>
      </c>
      <c r="F293" s="148">
        <v>2076284681</v>
      </c>
      <c r="G293" s="149" t="s">
        <v>199</v>
      </c>
      <c r="H293" s="150" t="s">
        <v>237</v>
      </c>
      <c r="I293" s="151" t="s">
        <v>525</v>
      </c>
      <c r="J293" s="151" t="s">
        <v>239</v>
      </c>
      <c r="K293" s="147" t="s">
        <v>1175</v>
      </c>
      <c r="L293" s="152" t="s">
        <v>1132</v>
      </c>
      <c r="M293" s="146" t="s">
        <v>242</v>
      </c>
      <c r="N293" s="146" t="s">
        <v>242</v>
      </c>
      <c r="O293" s="146" t="s">
        <v>242</v>
      </c>
      <c r="P293" s="146" t="s">
        <v>242</v>
      </c>
      <c r="Q293" s="153">
        <f t="shared" si="49"/>
        <v>207628468.10000002</v>
      </c>
      <c r="R293" s="146">
        <v>0</v>
      </c>
      <c r="S293" s="146">
        <v>0</v>
      </c>
      <c r="T293" s="146">
        <v>0</v>
      </c>
      <c r="U293" s="146"/>
      <c r="V293" s="146"/>
    </row>
    <row r="294" spans="1:22" ht="52.5" x14ac:dyDescent="0.25">
      <c r="A294" s="143">
        <v>294</v>
      </c>
      <c r="B294" s="151" t="s">
        <v>1176</v>
      </c>
      <c r="C294" s="147" t="s">
        <v>426</v>
      </c>
      <c r="D294" s="146" t="s">
        <v>235</v>
      </c>
      <c r="E294" s="147" t="s">
        <v>236</v>
      </c>
      <c r="F294" s="148">
        <v>750000000</v>
      </c>
      <c r="G294" s="149" t="s">
        <v>199</v>
      </c>
      <c r="H294" s="150" t="s">
        <v>237</v>
      </c>
      <c r="I294" s="151" t="s">
        <v>525</v>
      </c>
      <c r="J294" s="151" t="s">
        <v>239</v>
      </c>
      <c r="K294" s="147" t="s">
        <v>1177</v>
      </c>
      <c r="L294" s="152" t="s">
        <v>1178</v>
      </c>
      <c r="M294" s="146" t="s">
        <v>242</v>
      </c>
      <c r="N294" s="146" t="s">
        <v>242</v>
      </c>
      <c r="O294" s="146" t="s">
        <v>242</v>
      </c>
      <c r="P294" s="146" t="s">
        <v>242</v>
      </c>
      <c r="Q294" s="153">
        <f t="shared" si="49"/>
        <v>75000000</v>
      </c>
      <c r="R294" s="146">
        <v>0</v>
      </c>
      <c r="S294" s="146">
        <v>0</v>
      </c>
      <c r="T294" s="146">
        <v>0</v>
      </c>
      <c r="U294" s="146"/>
      <c r="V294" s="146"/>
    </row>
    <row r="295" spans="1:22" ht="31.5" x14ac:dyDescent="0.25">
      <c r="A295" s="143">
        <v>295</v>
      </c>
      <c r="B295" s="151" t="s">
        <v>1179</v>
      </c>
      <c r="C295" s="145" t="s">
        <v>567</v>
      </c>
      <c r="D295" s="146" t="s">
        <v>235</v>
      </c>
      <c r="E295" s="145" t="s">
        <v>1180</v>
      </c>
      <c r="F295" s="148">
        <v>243114516</v>
      </c>
      <c r="G295" s="172" t="s">
        <v>255</v>
      </c>
      <c r="H295" s="173" t="s">
        <v>1180</v>
      </c>
      <c r="I295" s="151" t="s">
        <v>1181</v>
      </c>
      <c r="J295" s="151" t="s">
        <v>373</v>
      </c>
      <c r="K295" s="147" t="s">
        <v>1182</v>
      </c>
      <c r="L295" s="152" t="s">
        <v>1183</v>
      </c>
      <c r="M295" s="146" t="s">
        <v>242</v>
      </c>
      <c r="N295" s="146" t="s">
        <v>242</v>
      </c>
      <c r="O295" s="146" t="s">
        <v>242</v>
      </c>
      <c r="P295" s="146" t="s">
        <v>242</v>
      </c>
      <c r="Q295" s="161">
        <f>+F295*75%</f>
        <v>182335887</v>
      </c>
      <c r="R295" s="161">
        <f>+F295*75%</f>
        <v>182335887</v>
      </c>
      <c r="S295" s="161">
        <f>F295*75%</f>
        <v>182335887</v>
      </c>
      <c r="T295" s="162"/>
      <c r="U295" s="146"/>
      <c r="V295" s="162"/>
    </row>
    <row r="296" spans="1:22" ht="31.5" x14ac:dyDescent="0.25">
      <c r="A296" s="143">
        <v>296</v>
      </c>
      <c r="B296" s="151" t="s">
        <v>1184</v>
      </c>
      <c r="C296" s="147" t="s">
        <v>283</v>
      </c>
      <c r="D296" s="146" t="s">
        <v>235</v>
      </c>
      <c r="E296" s="145" t="s">
        <v>1185</v>
      </c>
      <c r="F296" s="148">
        <v>8000000000</v>
      </c>
      <c r="G296" s="148" t="s">
        <v>200</v>
      </c>
      <c r="H296" s="173" t="s">
        <v>1185</v>
      </c>
      <c r="I296" s="151" t="s">
        <v>1186</v>
      </c>
      <c r="J296" s="151" t="s">
        <v>285</v>
      </c>
      <c r="K296" s="147" t="s">
        <v>1187</v>
      </c>
      <c r="L296" s="152" t="s">
        <v>1188</v>
      </c>
      <c r="M296" s="146" t="s">
        <v>242</v>
      </c>
      <c r="N296" s="146" t="s">
        <v>242</v>
      </c>
      <c r="O296" s="146" t="s">
        <v>242</v>
      </c>
      <c r="P296" s="146" t="s">
        <v>242</v>
      </c>
      <c r="Q296" s="157">
        <f>+F296*50%</f>
        <v>4000000000</v>
      </c>
      <c r="R296" s="157">
        <f>+Q296</f>
        <v>4000000000</v>
      </c>
      <c r="S296" s="157">
        <v>0</v>
      </c>
      <c r="T296" s="157">
        <f>+R296</f>
        <v>4000000000</v>
      </c>
      <c r="U296" s="146"/>
      <c r="V296" s="149"/>
    </row>
    <row r="297" spans="1:22" ht="21" x14ac:dyDescent="0.25">
      <c r="A297" s="143">
        <v>297</v>
      </c>
      <c r="B297" s="151" t="s">
        <v>1189</v>
      </c>
      <c r="C297" s="147" t="s">
        <v>1190</v>
      </c>
      <c r="D297" s="146"/>
      <c r="E297" s="147" t="s">
        <v>1191</v>
      </c>
      <c r="F297" s="148">
        <v>800000000</v>
      </c>
      <c r="G297" s="148" t="s">
        <v>199</v>
      </c>
      <c r="H297" s="149" t="s">
        <v>1191</v>
      </c>
      <c r="I297" s="151" t="s">
        <v>1192</v>
      </c>
      <c r="J297" s="151" t="s">
        <v>239</v>
      </c>
      <c r="K297" s="147" t="s">
        <v>1193</v>
      </c>
      <c r="L297" s="152" t="s">
        <v>264</v>
      </c>
      <c r="M297" s="146" t="s">
        <v>242</v>
      </c>
      <c r="N297" s="146" t="s">
        <v>242</v>
      </c>
      <c r="O297" s="146" t="s">
        <v>242</v>
      </c>
      <c r="P297" s="146" t="s">
        <v>242</v>
      </c>
      <c r="Q297" s="153">
        <f>+F297*J297</f>
        <v>80000000</v>
      </c>
      <c r="R297" s="146">
        <v>0</v>
      </c>
      <c r="S297" s="146">
        <v>0</v>
      </c>
      <c r="T297" s="146">
        <v>0</v>
      </c>
      <c r="U297" s="146"/>
      <c r="V297" s="146"/>
    </row>
    <row r="298" spans="1:22" ht="31.5" x14ac:dyDescent="0.25">
      <c r="A298" s="143">
        <v>298</v>
      </c>
      <c r="B298" s="151" t="s">
        <v>1194</v>
      </c>
      <c r="C298" s="147" t="s">
        <v>421</v>
      </c>
      <c r="D298" s="146" t="s">
        <v>235</v>
      </c>
      <c r="E298" s="147" t="s">
        <v>1195</v>
      </c>
      <c r="F298" s="148">
        <v>1245602643</v>
      </c>
      <c r="G298" s="148" t="s">
        <v>200</v>
      </c>
      <c r="H298" s="149" t="s">
        <v>1195</v>
      </c>
      <c r="I298" s="151" t="s">
        <v>1196</v>
      </c>
      <c r="J298" s="151" t="s">
        <v>285</v>
      </c>
      <c r="K298" s="147" t="s">
        <v>1197</v>
      </c>
      <c r="L298" s="152" t="s">
        <v>1198</v>
      </c>
      <c r="M298" s="146" t="s">
        <v>242</v>
      </c>
      <c r="N298" s="146" t="s">
        <v>242</v>
      </c>
      <c r="O298" s="146" t="s">
        <v>242</v>
      </c>
      <c r="P298" s="146" t="s">
        <v>242</v>
      </c>
      <c r="Q298" s="157">
        <f>+F298*50%</f>
        <v>622801321.5</v>
      </c>
      <c r="R298" s="157">
        <f>+Q298</f>
        <v>622801321.5</v>
      </c>
      <c r="S298" s="157">
        <v>0</v>
      </c>
      <c r="T298" s="157">
        <f>+R298</f>
        <v>622801321.5</v>
      </c>
      <c r="U298" s="146"/>
      <c r="V298" s="149"/>
    </row>
    <row r="299" spans="1:22" ht="31.5" x14ac:dyDescent="0.25">
      <c r="A299" s="143">
        <v>300</v>
      </c>
      <c r="B299" s="151" t="s">
        <v>1199</v>
      </c>
      <c r="C299" s="147" t="s">
        <v>1200</v>
      </c>
      <c r="D299" s="146" t="s">
        <v>1201</v>
      </c>
      <c r="E299" s="147" t="s">
        <v>1201</v>
      </c>
      <c r="F299" s="148">
        <v>2080000000</v>
      </c>
      <c r="G299" s="172" t="s">
        <v>255</v>
      </c>
      <c r="H299" s="149" t="s">
        <v>1201</v>
      </c>
      <c r="I299" s="151" t="s">
        <v>1202</v>
      </c>
      <c r="J299" s="151" t="s">
        <v>373</v>
      </c>
      <c r="K299" s="147" t="s">
        <v>1203</v>
      </c>
      <c r="L299" s="152" t="s">
        <v>1204</v>
      </c>
      <c r="M299" s="146" t="s">
        <v>242</v>
      </c>
      <c r="N299" s="146" t="s">
        <v>242</v>
      </c>
      <c r="O299" s="146" t="s">
        <v>242</v>
      </c>
      <c r="P299" s="146" t="s">
        <v>242</v>
      </c>
      <c r="Q299" s="161">
        <f>+F299*75%</f>
        <v>1560000000</v>
      </c>
      <c r="R299" s="161">
        <f>+F299*75%</f>
        <v>1560000000</v>
      </c>
      <c r="S299" s="161">
        <v>221145753</v>
      </c>
      <c r="T299" s="162"/>
      <c r="U299" s="146"/>
      <c r="V299" s="162"/>
    </row>
    <row r="300" spans="1:22" ht="31.5" x14ac:dyDescent="0.25">
      <c r="A300" s="143">
        <v>301</v>
      </c>
      <c r="B300" s="151" t="s">
        <v>1205</v>
      </c>
      <c r="C300" s="147" t="s">
        <v>1206</v>
      </c>
      <c r="D300" s="146" t="s">
        <v>1201</v>
      </c>
      <c r="E300" s="147" t="s">
        <v>1201</v>
      </c>
      <c r="F300" s="148">
        <v>700000000</v>
      </c>
      <c r="G300" s="148" t="s">
        <v>200</v>
      </c>
      <c r="H300" s="149" t="s">
        <v>1201</v>
      </c>
      <c r="I300" s="151" t="s">
        <v>1207</v>
      </c>
      <c r="J300" s="151" t="s">
        <v>285</v>
      </c>
      <c r="K300" s="147" t="s">
        <v>1208</v>
      </c>
      <c r="L300" s="152" t="s">
        <v>264</v>
      </c>
      <c r="M300" s="146" t="s">
        <v>242</v>
      </c>
      <c r="N300" s="146" t="s">
        <v>242</v>
      </c>
      <c r="O300" s="146" t="s">
        <v>242</v>
      </c>
      <c r="P300" s="146" t="s">
        <v>242</v>
      </c>
      <c r="Q300" s="157">
        <f t="shared" ref="Q300:Q301" si="50">+F300*50%</f>
        <v>350000000</v>
      </c>
      <c r="R300" s="157">
        <f t="shared" ref="R300:R301" si="51">+Q300</f>
        <v>350000000</v>
      </c>
      <c r="S300" s="157">
        <v>0</v>
      </c>
      <c r="T300" s="157">
        <f t="shared" ref="T300" si="52">+R300</f>
        <v>350000000</v>
      </c>
      <c r="U300" s="146"/>
      <c r="V300" s="149"/>
    </row>
    <row r="301" spans="1:22" ht="42" x14ac:dyDescent="0.25">
      <c r="A301" s="154">
        <v>302</v>
      </c>
      <c r="B301" s="155" t="s">
        <v>1209</v>
      </c>
      <c r="C301" s="164" t="s">
        <v>361</v>
      </c>
      <c r="D301" s="162" t="s">
        <v>235</v>
      </c>
      <c r="E301" s="164" t="s">
        <v>1180</v>
      </c>
      <c r="F301" s="174">
        <v>167531000</v>
      </c>
      <c r="G301" s="174" t="s">
        <v>200</v>
      </c>
      <c r="H301" s="149" t="s">
        <v>1201</v>
      </c>
      <c r="I301" s="151" t="s">
        <v>1207</v>
      </c>
      <c r="J301" s="155" t="s">
        <v>285</v>
      </c>
      <c r="K301" s="164" t="s">
        <v>1210</v>
      </c>
      <c r="L301" s="165" t="s">
        <v>1211</v>
      </c>
      <c r="M301" s="162" t="s">
        <v>242</v>
      </c>
      <c r="N301" s="162" t="s">
        <v>242</v>
      </c>
      <c r="O301" s="162" t="s">
        <v>242</v>
      </c>
      <c r="P301" s="162" t="s">
        <v>242</v>
      </c>
      <c r="Q301" s="166">
        <f t="shared" si="50"/>
        <v>83765500</v>
      </c>
      <c r="R301" s="166">
        <f t="shared" si="51"/>
        <v>83765500</v>
      </c>
      <c r="S301" s="166">
        <v>0</v>
      </c>
      <c r="T301" s="166"/>
      <c r="U301" s="146"/>
      <c r="V301" s="149"/>
    </row>
    <row r="302" spans="1:22" ht="31.5" x14ac:dyDescent="0.25">
      <c r="A302" s="143">
        <v>303</v>
      </c>
      <c r="B302" s="163" t="s">
        <v>1212</v>
      </c>
      <c r="C302" s="147" t="s">
        <v>1213</v>
      </c>
      <c r="D302" s="146" t="s">
        <v>235</v>
      </c>
      <c r="E302" s="147" t="s">
        <v>1214</v>
      </c>
      <c r="F302" s="151" t="s">
        <v>1215</v>
      </c>
      <c r="G302" s="149" t="s">
        <v>199</v>
      </c>
      <c r="H302" s="150" t="s">
        <v>237</v>
      </c>
      <c r="I302" s="151" t="s">
        <v>525</v>
      </c>
      <c r="J302" s="151" t="s">
        <v>239</v>
      </c>
      <c r="K302" s="147" t="s">
        <v>1216</v>
      </c>
      <c r="L302" s="152" t="s">
        <v>505</v>
      </c>
      <c r="M302" s="146" t="s">
        <v>242</v>
      </c>
      <c r="N302" s="146" t="s">
        <v>242</v>
      </c>
      <c r="O302" s="146" t="s">
        <v>242</v>
      </c>
      <c r="P302" s="146" t="s">
        <v>242</v>
      </c>
      <c r="Q302" s="153">
        <f t="shared" ref="Q302:Q307" si="53">+F302*J302</f>
        <v>38000000</v>
      </c>
      <c r="R302" s="146">
        <v>0</v>
      </c>
      <c r="S302" s="146">
        <v>0</v>
      </c>
      <c r="T302" s="146">
        <v>0</v>
      </c>
      <c r="U302" s="146"/>
      <c r="V302" s="146"/>
    </row>
    <row r="303" spans="1:22" ht="21" x14ac:dyDescent="0.25">
      <c r="A303" s="143">
        <v>304</v>
      </c>
      <c r="B303" s="151" t="s">
        <v>1217</v>
      </c>
      <c r="C303" s="147" t="s">
        <v>253</v>
      </c>
      <c r="D303" s="146" t="s">
        <v>235</v>
      </c>
      <c r="E303" s="151" t="s">
        <v>1218</v>
      </c>
      <c r="F303" s="148">
        <v>150000000</v>
      </c>
      <c r="G303" s="148" t="s">
        <v>199</v>
      </c>
      <c r="H303" s="149" t="s">
        <v>1191</v>
      </c>
      <c r="I303" s="151" t="s">
        <v>1192</v>
      </c>
      <c r="J303" s="151" t="s">
        <v>239</v>
      </c>
      <c r="K303" s="151" t="s">
        <v>1219</v>
      </c>
      <c r="L303" s="152" t="s">
        <v>1220</v>
      </c>
      <c r="M303" s="146" t="s">
        <v>242</v>
      </c>
      <c r="N303" s="146" t="s">
        <v>242</v>
      </c>
      <c r="O303" s="146" t="s">
        <v>242</v>
      </c>
      <c r="P303" s="146" t="s">
        <v>242</v>
      </c>
      <c r="Q303" s="153">
        <f t="shared" si="53"/>
        <v>15000000</v>
      </c>
      <c r="R303" s="146">
        <v>0</v>
      </c>
      <c r="S303" s="146">
        <v>0</v>
      </c>
      <c r="T303" s="146">
        <v>0</v>
      </c>
      <c r="U303" s="146"/>
      <c r="V303" s="146"/>
    </row>
    <row r="304" spans="1:22" ht="31.5" x14ac:dyDescent="0.25">
      <c r="A304" s="143">
        <v>305</v>
      </c>
      <c r="B304" s="151" t="s">
        <v>1221</v>
      </c>
      <c r="C304" s="147" t="s">
        <v>985</v>
      </c>
      <c r="D304" s="146" t="s">
        <v>235</v>
      </c>
      <c r="E304" s="147" t="s">
        <v>1195</v>
      </c>
      <c r="F304" s="151" t="s">
        <v>1222</v>
      </c>
      <c r="G304" s="149" t="s">
        <v>199</v>
      </c>
      <c r="H304" s="150" t="s">
        <v>237</v>
      </c>
      <c r="I304" s="151" t="s">
        <v>525</v>
      </c>
      <c r="J304" s="151" t="s">
        <v>239</v>
      </c>
      <c r="K304" s="147" t="s">
        <v>1216</v>
      </c>
      <c r="L304" s="152" t="s">
        <v>999</v>
      </c>
      <c r="M304" s="146" t="s">
        <v>242</v>
      </c>
      <c r="N304" s="146" t="s">
        <v>242</v>
      </c>
      <c r="O304" s="146" t="s">
        <v>242</v>
      </c>
      <c r="P304" s="146" t="s">
        <v>242</v>
      </c>
      <c r="Q304" s="153" t="e">
        <f t="shared" si="53"/>
        <v>#VALUE!</v>
      </c>
      <c r="R304" s="146">
        <v>0</v>
      </c>
      <c r="S304" s="146">
        <v>0</v>
      </c>
      <c r="T304" s="146">
        <v>0</v>
      </c>
      <c r="U304" s="146"/>
      <c r="V304" s="146"/>
    </row>
    <row r="305" spans="1:22" ht="21" x14ac:dyDescent="0.25">
      <c r="A305" s="143">
        <v>306</v>
      </c>
      <c r="B305" s="151" t="s">
        <v>1223</v>
      </c>
      <c r="C305" s="147" t="s">
        <v>1224</v>
      </c>
      <c r="D305" s="146" t="s">
        <v>235</v>
      </c>
      <c r="E305" s="147" t="s">
        <v>1225</v>
      </c>
      <c r="F305" s="151" t="s">
        <v>1226</v>
      </c>
      <c r="G305" s="149" t="s">
        <v>199</v>
      </c>
      <c r="H305" s="150" t="s">
        <v>237</v>
      </c>
      <c r="I305" s="151" t="s">
        <v>525</v>
      </c>
      <c r="J305" s="151" t="s">
        <v>239</v>
      </c>
      <c r="K305" s="147" t="s">
        <v>1227</v>
      </c>
      <c r="L305" s="152" t="s">
        <v>1228</v>
      </c>
      <c r="M305" s="146" t="s">
        <v>1229</v>
      </c>
      <c r="N305" s="146" t="s">
        <v>1230</v>
      </c>
      <c r="O305" s="146">
        <v>0</v>
      </c>
      <c r="P305" s="146">
        <v>0</v>
      </c>
      <c r="Q305" s="153">
        <f t="shared" si="53"/>
        <v>0</v>
      </c>
      <c r="R305" s="146">
        <v>0</v>
      </c>
      <c r="S305" s="146">
        <v>0</v>
      </c>
      <c r="T305" s="146">
        <v>0</v>
      </c>
      <c r="U305" s="146"/>
      <c r="V305" s="146"/>
    </row>
    <row r="306" spans="1:22" ht="31.5" x14ac:dyDescent="0.25">
      <c r="A306" s="143">
        <v>307</v>
      </c>
      <c r="B306" s="151" t="s">
        <v>1231</v>
      </c>
      <c r="C306" s="147" t="s">
        <v>1232</v>
      </c>
      <c r="D306" s="146" t="s">
        <v>235</v>
      </c>
      <c r="E306" s="147" t="s">
        <v>1214</v>
      </c>
      <c r="F306" s="148">
        <v>80000000</v>
      </c>
      <c r="G306" s="149" t="s">
        <v>199</v>
      </c>
      <c r="H306" s="150" t="s">
        <v>237</v>
      </c>
      <c r="I306" s="151" t="s">
        <v>525</v>
      </c>
      <c r="J306" s="151" t="s">
        <v>239</v>
      </c>
      <c r="K306" s="149" t="s">
        <v>1219</v>
      </c>
      <c r="L306" s="152" t="s">
        <v>710</v>
      </c>
      <c r="M306" s="146" t="s">
        <v>242</v>
      </c>
      <c r="N306" s="146" t="s">
        <v>242</v>
      </c>
      <c r="O306" s="146" t="s">
        <v>242</v>
      </c>
      <c r="P306" s="146" t="s">
        <v>242</v>
      </c>
      <c r="Q306" s="153">
        <f t="shared" si="53"/>
        <v>8000000</v>
      </c>
      <c r="R306" s="146">
        <v>0</v>
      </c>
      <c r="S306" s="146">
        <v>0</v>
      </c>
      <c r="T306" s="146">
        <v>0</v>
      </c>
      <c r="U306" s="146"/>
      <c r="V306" s="146"/>
    </row>
    <row r="307" spans="1:22" ht="31.5" x14ac:dyDescent="0.25">
      <c r="A307" s="143">
        <v>308</v>
      </c>
      <c r="B307" s="151" t="s">
        <v>1233</v>
      </c>
      <c r="C307" s="147" t="s">
        <v>1234</v>
      </c>
      <c r="D307" s="146" t="s">
        <v>235</v>
      </c>
      <c r="E307" s="147" t="s">
        <v>1214</v>
      </c>
      <c r="F307" s="151" t="s">
        <v>1235</v>
      </c>
      <c r="G307" s="149" t="s">
        <v>199</v>
      </c>
      <c r="H307" s="150" t="s">
        <v>237</v>
      </c>
      <c r="I307" s="151" t="s">
        <v>525</v>
      </c>
      <c r="J307" s="151" t="s">
        <v>239</v>
      </c>
      <c r="K307" s="147" t="s">
        <v>1219</v>
      </c>
      <c r="L307" s="152" t="s">
        <v>710</v>
      </c>
      <c r="M307" s="146" t="s">
        <v>242</v>
      </c>
      <c r="N307" s="146" t="s">
        <v>242</v>
      </c>
      <c r="O307" s="146" t="s">
        <v>242</v>
      </c>
      <c r="P307" s="146" t="s">
        <v>242</v>
      </c>
      <c r="Q307" s="153">
        <f t="shared" si="53"/>
        <v>11000000</v>
      </c>
      <c r="R307" s="146">
        <v>0</v>
      </c>
      <c r="S307" s="146">
        <v>0</v>
      </c>
      <c r="T307" s="146">
        <v>0</v>
      </c>
      <c r="U307" s="146"/>
      <c r="V307" s="146"/>
    </row>
    <row r="308" spans="1:22" x14ac:dyDescent="0.25">
      <c r="A308" s="143"/>
      <c r="B308" s="146"/>
      <c r="C308" s="146"/>
      <c r="D308" s="146"/>
      <c r="E308" s="146"/>
      <c r="F308" s="146"/>
      <c r="G308" s="146"/>
      <c r="H308" s="150"/>
      <c r="I308" s="146"/>
      <c r="J308" s="146"/>
      <c r="K308" s="146"/>
      <c r="L308" s="146"/>
      <c r="M308" s="146"/>
      <c r="N308" s="146"/>
      <c r="O308" s="146"/>
      <c r="P308" s="146"/>
      <c r="Q308" s="146"/>
      <c r="R308" s="146"/>
      <c r="S308" s="166">
        <f>SUBTOTAL(9,S1:S307)</f>
        <v>3904143640</v>
      </c>
      <c r="T308" s="166">
        <f>SUBTOTAL(9,T1:T307)</f>
        <v>80489968863</v>
      </c>
      <c r="U308" s="166">
        <f>SUBTOTAL(9,U1:U307)</f>
        <v>100000000</v>
      </c>
      <c r="V308" s="166">
        <f>SUBTOTAL(9,V1:V307)</f>
        <v>0</v>
      </c>
    </row>
  </sheetData>
  <autoFilter ref="A1:U307"/>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LABORALES </vt:lpstr>
      <vt:lpstr>MATRIZ JURIDIC R D</vt:lpstr>
      <vt:lpstr>PROC LABORALES</vt:lpstr>
      <vt:lpstr>OTROS PROC JURIDICOS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Elendy Lucía Gómez Bolaño</dc:creator>
  <cp:lastModifiedBy>SISTEMAS4</cp:lastModifiedBy>
  <cp:lastPrinted>2023-02-06T21:28:35Z</cp:lastPrinted>
  <dcterms:created xsi:type="dcterms:W3CDTF">2015-07-22T21:12:54Z</dcterms:created>
  <dcterms:modified xsi:type="dcterms:W3CDTF">2023-04-11T19:04:41Z</dcterms:modified>
</cp:coreProperties>
</file>